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admu\Downloads\"/>
    </mc:Choice>
  </mc:AlternateContent>
  <xr:revisionPtr revIDLastSave="0" documentId="13_ncr:1_{D4EBC040-33BC-46F4-9215-C0689D4A59FD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基本入力" sheetId="1" r:id="rId1"/>
    <sheet name="参加費集計表" sheetId="9" r:id="rId2"/>
    <sheet name="BS,BD" sheetId="2" r:id="rId3"/>
    <sheet name="GS,GD" sheetId="3" r:id="rId4"/>
    <sheet name="MS" sheetId="4" r:id="rId5"/>
    <sheet name="MD" sheetId="5" r:id="rId6"/>
    <sheet name="WS" sheetId="6" r:id="rId7"/>
    <sheet name="WD" sheetId="7" r:id="rId8"/>
    <sheet name="名簿" sheetId="11" r:id="rId9"/>
  </sheets>
  <definedNames>
    <definedName name="_xlnm.Print_Area" localSheetId="2">'BS,BD'!$B$1:$I$51</definedName>
    <definedName name="_xlnm.Print_Area" localSheetId="3">'GS,GD'!$B$1:$I$51</definedName>
    <definedName name="_xlnm.Print_Area" localSheetId="5">MD!$B$1:$H$66</definedName>
    <definedName name="_xlnm.Print_Area" localSheetId="4">MS!$B$1:$H$37</definedName>
    <definedName name="_xlnm.Print_Area" localSheetId="7">WD!$B$1:$H$66</definedName>
    <definedName name="_xlnm.Print_Area" localSheetId="6">WS!$B$1:$H$37</definedName>
    <definedName name="_xlnm.Print_Area" localSheetId="1">参加費集計表!$A$1:$G$17</definedName>
    <definedName name="_xlnm.Print_Area" localSheetId="8">名簿!$M$1:$P$253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F4" i="1"/>
  <c r="F3" i="1"/>
  <c r="N198" i="11"/>
  <c r="N200" i="11"/>
  <c r="N202" i="11"/>
  <c r="N204" i="11"/>
  <c r="N206" i="11"/>
  <c r="N208" i="11"/>
  <c r="N210" i="11"/>
  <c r="N212" i="11"/>
  <c r="N214" i="11"/>
  <c r="N216" i="11"/>
  <c r="N218" i="11"/>
  <c r="N220" i="11"/>
  <c r="N222" i="11"/>
  <c r="N224" i="11"/>
  <c r="N226" i="11"/>
  <c r="N228" i="11"/>
  <c r="N230" i="11"/>
  <c r="N232" i="11"/>
  <c r="N234" i="11"/>
  <c r="N236" i="11"/>
  <c r="N238" i="11"/>
  <c r="N240" i="11"/>
  <c r="N242" i="11"/>
  <c r="N244" i="11"/>
  <c r="N246" i="11"/>
  <c r="N248" i="11"/>
  <c r="N250" i="11"/>
  <c r="N252" i="11"/>
  <c r="M198" i="11"/>
  <c r="M200" i="11"/>
  <c r="M202" i="11"/>
  <c r="M204" i="11"/>
  <c r="M206" i="11"/>
  <c r="M208" i="11"/>
  <c r="M210" i="11"/>
  <c r="M212" i="11"/>
  <c r="M214" i="11"/>
  <c r="M216" i="11"/>
  <c r="M218" i="11"/>
  <c r="M220" i="11"/>
  <c r="M222" i="11"/>
  <c r="M224" i="11"/>
  <c r="M226" i="11"/>
  <c r="M228" i="11"/>
  <c r="M230" i="11"/>
  <c r="M232" i="11"/>
  <c r="M234" i="11"/>
  <c r="M236" i="11"/>
  <c r="M238" i="11"/>
  <c r="M240" i="11"/>
  <c r="M242" i="11"/>
  <c r="M244" i="11"/>
  <c r="M246" i="11"/>
  <c r="M248" i="11"/>
  <c r="M250" i="11"/>
  <c r="M252" i="11"/>
  <c r="N196" i="11"/>
  <c r="M196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67" i="11"/>
  <c r="N111" i="11"/>
  <c r="N113" i="11"/>
  <c r="N115" i="11"/>
  <c r="N117" i="11"/>
  <c r="N119" i="11"/>
  <c r="N121" i="11"/>
  <c r="N123" i="11"/>
  <c r="N125" i="11"/>
  <c r="N127" i="11"/>
  <c r="N129" i="11"/>
  <c r="N131" i="11"/>
  <c r="N133" i="11"/>
  <c r="N135" i="11"/>
  <c r="N137" i="11"/>
  <c r="N139" i="11"/>
  <c r="N141" i="11"/>
  <c r="N143" i="11"/>
  <c r="N145" i="11"/>
  <c r="N147" i="11"/>
  <c r="N149" i="11"/>
  <c r="N151" i="11"/>
  <c r="N153" i="11"/>
  <c r="N155" i="11"/>
  <c r="N157" i="11"/>
  <c r="N159" i="11"/>
  <c r="N161" i="11"/>
  <c r="N163" i="11"/>
  <c r="N165" i="11"/>
  <c r="M111" i="11"/>
  <c r="M113" i="11"/>
  <c r="M115" i="11"/>
  <c r="M117" i="11"/>
  <c r="M119" i="11"/>
  <c r="M121" i="11"/>
  <c r="M123" i="11"/>
  <c r="M125" i="11"/>
  <c r="M127" i="11"/>
  <c r="M129" i="11"/>
  <c r="M131" i="11"/>
  <c r="M133" i="11"/>
  <c r="M135" i="11"/>
  <c r="M137" i="11"/>
  <c r="M139" i="11"/>
  <c r="M141" i="11"/>
  <c r="M143" i="11"/>
  <c r="M145" i="11"/>
  <c r="M147" i="11"/>
  <c r="M149" i="11"/>
  <c r="M151" i="11"/>
  <c r="M153" i="11"/>
  <c r="M155" i="11"/>
  <c r="M157" i="11"/>
  <c r="M159" i="11"/>
  <c r="M161" i="11"/>
  <c r="M163" i="11"/>
  <c r="M165" i="11"/>
  <c r="N109" i="11"/>
  <c r="M109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80" i="11"/>
  <c r="K253" i="11"/>
  <c r="K252" i="11"/>
  <c r="K251" i="11"/>
  <c r="K250" i="11"/>
  <c r="K249" i="11"/>
  <c r="K248" i="11"/>
  <c r="K247" i="11"/>
  <c r="K246" i="11"/>
  <c r="K245" i="11"/>
  <c r="K244" i="11"/>
  <c r="K243" i="11"/>
  <c r="K242" i="11"/>
  <c r="K241" i="11"/>
  <c r="K240" i="11"/>
  <c r="K239" i="11"/>
  <c r="K238" i="11"/>
  <c r="K237" i="11"/>
  <c r="K236" i="11"/>
  <c r="K235" i="11"/>
  <c r="K234" i="11"/>
  <c r="K233" i="11"/>
  <c r="K232" i="11"/>
  <c r="K231" i="11"/>
  <c r="K230" i="11"/>
  <c r="K229" i="11"/>
  <c r="K228" i="11"/>
  <c r="K227" i="11"/>
  <c r="K226" i="11"/>
  <c r="K225" i="11"/>
  <c r="K224" i="11"/>
  <c r="K223" i="11"/>
  <c r="K222" i="11"/>
  <c r="K221" i="11"/>
  <c r="K220" i="11"/>
  <c r="K219" i="11"/>
  <c r="K218" i="11"/>
  <c r="K217" i="11"/>
  <c r="K216" i="11"/>
  <c r="K215" i="11"/>
  <c r="K214" i="11"/>
  <c r="K213" i="11"/>
  <c r="K212" i="11"/>
  <c r="K211" i="11"/>
  <c r="K210" i="11"/>
  <c r="O210" i="11" s="1"/>
  <c r="K209" i="11"/>
  <c r="K208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O96" i="11" s="1"/>
  <c r="K95" i="11"/>
  <c r="K94" i="11"/>
  <c r="K93" i="11"/>
  <c r="K92" i="11"/>
  <c r="K91" i="11"/>
  <c r="K90" i="11"/>
  <c r="K89" i="11"/>
  <c r="K88" i="11"/>
  <c r="K87" i="11"/>
  <c r="K86" i="11"/>
  <c r="O86" i="11" s="1"/>
  <c r="K85" i="11"/>
  <c r="K84" i="11"/>
  <c r="K83" i="11"/>
  <c r="K82" i="11"/>
  <c r="K81" i="11"/>
  <c r="K80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O246" i="11"/>
  <c r="O193" i="11"/>
  <c r="O127" i="11"/>
  <c r="N56" i="11"/>
  <c r="N58" i="11"/>
  <c r="N60" i="11"/>
  <c r="N62" i="11"/>
  <c r="N64" i="11"/>
  <c r="N66" i="11"/>
  <c r="N68" i="11"/>
  <c r="N70" i="11"/>
  <c r="N72" i="11"/>
  <c r="N74" i="11"/>
  <c r="N76" i="11"/>
  <c r="N78" i="11"/>
  <c r="N54" i="11"/>
  <c r="M56" i="11"/>
  <c r="M58" i="11"/>
  <c r="M60" i="11"/>
  <c r="M62" i="11"/>
  <c r="M64" i="11"/>
  <c r="M66" i="11"/>
  <c r="M68" i="11"/>
  <c r="M70" i="11"/>
  <c r="M72" i="11"/>
  <c r="M74" i="11"/>
  <c r="M76" i="11"/>
  <c r="M78" i="11"/>
  <c r="M54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41" i="11"/>
  <c r="M17" i="11"/>
  <c r="M19" i="11"/>
  <c r="M21" i="11"/>
  <c r="M23" i="11"/>
  <c r="M25" i="11"/>
  <c r="M27" i="11"/>
  <c r="M29" i="11"/>
  <c r="M31" i="11"/>
  <c r="M33" i="11"/>
  <c r="M35" i="11"/>
  <c r="M37" i="11"/>
  <c r="M39" i="11"/>
  <c r="M15" i="11"/>
  <c r="M14" i="11"/>
  <c r="M13" i="11"/>
  <c r="M12" i="11"/>
  <c r="M11" i="11"/>
  <c r="M10" i="11"/>
  <c r="M9" i="11"/>
  <c r="M8" i="11"/>
  <c r="M7" i="11"/>
  <c r="M6" i="11"/>
  <c r="M5" i="11"/>
  <c r="M4" i="11"/>
  <c r="M3" i="11"/>
  <c r="M2" i="11"/>
  <c r="N3" i="11"/>
  <c r="N4" i="11"/>
  <c r="N5" i="11"/>
  <c r="N6" i="11"/>
  <c r="N7" i="11"/>
  <c r="N8" i="11"/>
  <c r="N9" i="11"/>
  <c r="N10" i="11"/>
  <c r="N11" i="11"/>
  <c r="N12" i="11"/>
  <c r="N13" i="11"/>
  <c r="N14" i="11"/>
  <c r="N39" i="11"/>
  <c r="N37" i="11"/>
  <c r="N35" i="11"/>
  <c r="N33" i="11"/>
  <c r="N31" i="11"/>
  <c r="N29" i="11"/>
  <c r="N27" i="11"/>
  <c r="N25" i="11"/>
  <c r="N23" i="11"/>
  <c r="N21" i="11"/>
  <c r="N19" i="11"/>
  <c r="N17" i="11"/>
  <c r="N15" i="11"/>
  <c r="N2" i="11"/>
  <c r="F197" i="11"/>
  <c r="G197" i="11"/>
  <c r="H197" i="11"/>
  <c r="I197" i="11"/>
  <c r="F198" i="11"/>
  <c r="G198" i="11"/>
  <c r="H198" i="11"/>
  <c r="I198" i="11"/>
  <c r="F199" i="11"/>
  <c r="O199" i="11" s="1"/>
  <c r="G199" i="11"/>
  <c r="H199" i="11"/>
  <c r="I199" i="11"/>
  <c r="F200" i="11"/>
  <c r="G200" i="11"/>
  <c r="H200" i="11"/>
  <c r="I200" i="11"/>
  <c r="F201" i="11"/>
  <c r="G201" i="11"/>
  <c r="H201" i="11"/>
  <c r="I201" i="11"/>
  <c r="F202" i="11"/>
  <c r="G202" i="11"/>
  <c r="H202" i="11"/>
  <c r="I202" i="11"/>
  <c r="F203" i="11"/>
  <c r="G203" i="11"/>
  <c r="H203" i="11"/>
  <c r="I203" i="11"/>
  <c r="F204" i="11"/>
  <c r="G204" i="11"/>
  <c r="H204" i="11"/>
  <c r="I204" i="11"/>
  <c r="F205" i="11"/>
  <c r="O205" i="11" s="1"/>
  <c r="G205" i="11"/>
  <c r="H205" i="11"/>
  <c r="I205" i="11"/>
  <c r="F206" i="11"/>
  <c r="G206" i="11"/>
  <c r="H206" i="11"/>
  <c r="I206" i="11"/>
  <c r="F207" i="11"/>
  <c r="G207" i="11"/>
  <c r="H207" i="11"/>
  <c r="I207" i="11"/>
  <c r="F208" i="11"/>
  <c r="G208" i="11"/>
  <c r="H208" i="11"/>
  <c r="I208" i="11"/>
  <c r="F209" i="11"/>
  <c r="G209" i="11"/>
  <c r="H209" i="11"/>
  <c r="I209" i="11"/>
  <c r="F210" i="11"/>
  <c r="G210" i="11"/>
  <c r="H210" i="11"/>
  <c r="I210" i="11"/>
  <c r="F211" i="11"/>
  <c r="G211" i="11"/>
  <c r="H211" i="11"/>
  <c r="I211" i="11"/>
  <c r="F212" i="11"/>
  <c r="G212" i="11"/>
  <c r="H212" i="11"/>
  <c r="I212" i="11"/>
  <c r="F213" i="11"/>
  <c r="G213" i="11"/>
  <c r="H213" i="11"/>
  <c r="I213" i="11"/>
  <c r="F214" i="11"/>
  <c r="G214" i="11"/>
  <c r="H214" i="11"/>
  <c r="I214" i="11"/>
  <c r="F215" i="11"/>
  <c r="G215" i="11"/>
  <c r="H215" i="11"/>
  <c r="I215" i="11"/>
  <c r="F216" i="11"/>
  <c r="G216" i="11"/>
  <c r="H216" i="11"/>
  <c r="I216" i="11"/>
  <c r="F217" i="11"/>
  <c r="O217" i="11" s="1"/>
  <c r="G217" i="11"/>
  <c r="H217" i="11"/>
  <c r="I217" i="11"/>
  <c r="F218" i="11"/>
  <c r="G218" i="11"/>
  <c r="H218" i="11"/>
  <c r="I218" i="11"/>
  <c r="F219" i="11"/>
  <c r="G219" i="11"/>
  <c r="H219" i="11"/>
  <c r="I219" i="11"/>
  <c r="F220" i="11"/>
  <c r="G220" i="11"/>
  <c r="H220" i="11"/>
  <c r="I220" i="11"/>
  <c r="F221" i="11"/>
  <c r="G221" i="11"/>
  <c r="H221" i="11"/>
  <c r="I221" i="11"/>
  <c r="F222" i="11"/>
  <c r="G222" i="11"/>
  <c r="H222" i="11"/>
  <c r="I222" i="11"/>
  <c r="F223" i="11"/>
  <c r="O223" i="11" s="1"/>
  <c r="G223" i="11"/>
  <c r="H223" i="11"/>
  <c r="I223" i="11"/>
  <c r="F224" i="11"/>
  <c r="G224" i="11"/>
  <c r="H224" i="11"/>
  <c r="I224" i="11"/>
  <c r="F225" i="11"/>
  <c r="G225" i="11"/>
  <c r="H225" i="11"/>
  <c r="I225" i="11"/>
  <c r="F226" i="11"/>
  <c r="G226" i="11"/>
  <c r="H226" i="11"/>
  <c r="I226" i="11"/>
  <c r="F227" i="11"/>
  <c r="G227" i="11"/>
  <c r="H227" i="11"/>
  <c r="I227" i="11"/>
  <c r="F228" i="11"/>
  <c r="O228" i="11" s="1"/>
  <c r="G228" i="11"/>
  <c r="H228" i="11"/>
  <c r="I228" i="11"/>
  <c r="F229" i="11"/>
  <c r="G229" i="11"/>
  <c r="H229" i="11"/>
  <c r="I229" i="11"/>
  <c r="F230" i="11"/>
  <c r="G230" i="11"/>
  <c r="H230" i="11"/>
  <c r="I230" i="11"/>
  <c r="F231" i="11"/>
  <c r="G231" i="11"/>
  <c r="H231" i="11"/>
  <c r="I231" i="11"/>
  <c r="F232" i="11"/>
  <c r="G232" i="11"/>
  <c r="H232" i="11"/>
  <c r="I232" i="11"/>
  <c r="F233" i="11"/>
  <c r="G233" i="11"/>
  <c r="H233" i="11"/>
  <c r="I233" i="11"/>
  <c r="F234" i="11"/>
  <c r="G234" i="11"/>
  <c r="H234" i="11"/>
  <c r="I234" i="11"/>
  <c r="F235" i="11"/>
  <c r="O235" i="11" s="1"/>
  <c r="G235" i="11"/>
  <c r="H235" i="11"/>
  <c r="I235" i="11"/>
  <c r="F236" i="11"/>
  <c r="G236" i="11"/>
  <c r="H236" i="11"/>
  <c r="I236" i="11"/>
  <c r="F237" i="11"/>
  <c r="G237" i="11"/>
  <c r="H237" i="11"/>
  <c r="I237" i="11"/>
  <c r="F238" i="11"/>
  <c r="G238" i="11"/>
  <c r="H238" i="11"/>
  <c r="I238" i="11"/>
  <c r="F239" i="11"/>
  <c r="G239" i="11"/>
  <c r="H239" i="11"/>
  <c r="I239" i="11"/>
  <c r="F240" i="11"/>
  <c r="G240" i="11"/>
  <c r="H240" i="11"/>
  <c r="I240" i="11"/>
  <c r="F241" i="11"/>
  <c r="O241" i="11" s="1"/>
  <c r="G241" i="11"/>
  <c r="H241" i="11"/>
  <c r="I241" i="11"/>
  <c r="F242" i="11"/>
  <c r="G242" i="11"/>
  <c r="H242" i="11"/>
  <c r="I242" i="11"/>
  <c r="F243" i="11"/>
  <c r="G243" i="11"/>
  <c r="H243" i="11"/>
  <c r="I243" i="11"/>
  <c r="F244" i="11"/>
  <c r="G244" i="11"/>
  <c r="H244" i="11"/>
  <c r="I244" i="11"/>
  <c r="F245" i="11"/>
  <c r="G245" i="11"/>
  <c r="H245" i="11"/>
  <c r="I245" i="11"/>
  <c r="F246" i="11"/>
  <c r="G246" i="11"/>
  <c r="H246" i="11"/>
  <c r="I246" i="11"/>
  <c r="F247" i="11"/>
  <c r="G247" i="11"/>
  <c r="H247" i="11"/>
  <c r="I247" i="11"/>
  <c r="F248" i="11"/>
  <c r="G248" i="11"/>
  <c r="H248" i="11"/>
  <c r="I248" i="11"/>
  <c r="F249" i="11"/>
  <c r="G249" i="11"/>
  <c r="H249" i="11"/>
  <c r="I249" i="11"/>
  <c r="F250" i="11"/>
  <c r="G250" i="11"/>
  <c r="H250" i="11"/>
  <c r="I250" i="11"/>
  <c r="F251" i="11"/>
  <c r="G251" i="11"/>
  <c r="H251" i="11"/>
  <c r="I251" i="11"/>
  <c r="F252" i="11"/>
  <c r="G252" i="11"/>
  <c r="H252" i="11"/>
  <c r="I252" i="11"/>
  <c r="F253" i="11"/>
  <c r="O253" i="11" s="1"/>
  <c r="G253" i="11"/>
  <c r="H253" i="11"/>
  <c r="I253" i="11"/>
  <c r="I196" i="11"/>
  <c r="H196" i="11"/>
  <c r="G196" i="11"/>
  <c r="F196" i="11"/>
  <c r="F168" i="11"/>
  <c r="O168" i="11" s="1"/>
  <c r="G168" i="11"/>
  <c r="H168" i="11"/>
  <c r="I168" i="11"/>
  <c r="F169" i="11"/>
  <c r="G169" i="11"/>
  <c r="H169" i="11"/>
  <c r="I169" i="11"/>
  <c r="F170" i="11"/>
  <c r="G170" i="11"/>
  <c r="H170" i="11"/>
  <c r="I170" i="11"/>
  <c r="F171" i="11"/>
  <c r="G171" i="11"/>
  <c r="H171" i="11"/>
  <c r="I171" i="11"/>
  <c r="F172" i="11"/>
  <c r="G172" i="11"/>
  <c r="H172" i="11"/>
  <c r="I172" i="11"/>
  <c r="F173" i="11"/>
  <c r="O173" i="11" s="1"/>
  <c r="G173" i="11"/>
  <c r="H173" i="11"/>
  <c r="I173" i="11"/>
  <c r="F174" i="11"/>
  <c r="G174" i="11"/>
  <c r="H174" i="11"/>
  <c r="I174" i="11"/>
  <c r="F175" i="11"/>
  <c r="O175" i="11" s="1"/>
  <c r="G175" i="11"/>
  <c r="H175" i="11"/>
  <c r="I175" i="11"/>
  <c r="F176" i="11"/>
  <c r="G176" i="11"/>
  <c r="H176" i="11"/>
  <c r="I176" i="11"/>
  <c r="F177" i="11"/>
  <c r="G177" i="11"/>
  <c r="H177" i="11"/>
  <c r="I177" i="11"/>
  <c r="F178" i="11"/>
  <c r="G178" i="11"/>
  <c r="H178" i="11"/>
  <c r="I178" i="11"/>
  <c r="F179" i="11"/>
  <c r="O179" i="11" s="1"/>
  <c r="G179" i="11"/>
  <c r="H179" i="11"/>
  <c r="I179" i="11"/>
  <c r="F180" i="11"/>
  <c r="G180" i="11"/>
  <c r="H180" i="11"/>
  <c r="I180" i="11"/>
  <c r="F181" i="11"/>
  <c r="G181" i="11"/>
  <c r="H181" i="11"/>
  <c r="I181" i="11"/>
  <c r="F182" i="11"/>
  <c r="G182" i="11"/>
  <c r="H182" i="11"/>
  <c r="I182" i="11"/>
  <c r="F183" i="11"/>
  <c r="G183" i="11"/>
  <c r="H183" i="11"/>
  <c r="I183" i="11"/>
  <c r="F184" i="11"/>
  <c r="G184" i="11"/>
  <c r="H184" i="11"/>
  <c r="I184" i="11"/>
  <c r="F185" i="11"/>
  <c r="O185" i="11" s="1"/>
  <c r="G185" i="11"/>
  <c r="H185" i="11"/>
  <c r="I185" i="11"/>
  <c r="F186" i="11"/>
  <c r="O186" i="11" s="1"/>
  <c r="G186" i="11"/>
  <c r="H186" i="11"/>
  <c r="I186" i="11"/>
  <c r="F187" i="11"/>
  <c r="G187" i="11"/>
  <c r="H187" i="11"/>
  <c r="I187" i="11"/>
  <c r="F188" i="11"/>
  <c r="G188" i="11"/>
  <c r="H188" i="11"/>
  <c r="I188" i="11"/>
  <c r="F189" i="11"/>
  <c r="G189" i="11"/>
  <c r="H189" i="11"/>
  <c r="I189" i="11"/>
  <c r="F190" i="11"/>
  <c r="G190" i="11"/>
  <c r="H190" i="11"/>
  <c r="I190" i="11"/>
  <c r="F191" i="11"/>
  <c r="O191" i="11" s="1"/>
  <c r="G191" i="11"/>
  <c r="H191" i="11"/>
  <c r="I191" i="11"/>
  <c r="F192" i="11"/>
  <c r="G192" i="11"/>
  <c r="H192" i="11"/>
  <c r="I192" i="11"/>
  <c r="F193" i="11"/>
  <c r="G193" i="11"/>
  <c r="H193" i="11"/>
  <c r="I193" i="11"/>
  <c r="F194" i="11"/>
  <c r="G194" i="11"/>
  <c r="H194" i="11"/>
  <c r="I194" i="11"/>
  <c r="F195" i="11"/>
  <c r="G195" i="11"/>
  <c r="H195" i="11"/>
  <c r="I195" i="11"/>
  <c r="I167" i="11"/>
  <c r="H167" i="11"/>
  <c r="G167" i="11"/>
  <c r="F167" i="11"/>
  <c r="F151" i="11"/>
  <c r="G151" i="11"/>
  <c r="H151" i="11"/>
  <c r="I151" i="11"/>
  <c r="F152" i="11"/>
  <c r="G152" i="11"/>
  <c r="H152" i="11"/>
  <c r="I152" i="11"/>
  <c r="F153" i="11"/>
  <c r="G153" i="11"/>
  <c r="H153" i="11"/>
  <c r="I153" i="11"/>
  <c r="F154" i="11"/>
  <c r="G154" i="11"/>
  <c r="H154" i="11"/>
  <c r="I154" i="11"/>
  <c r="F155" i="11"/>
  <c r="O155" i="11" s="1"/>
  <c r="G155" i="11"/>
  <c r="H155" i="11"/>
  <c r="I155" i="11"/>
  <c r="F156" i="11"/>
  <c r="G156" i="11"/>
  <c r="H156" i="11"/>
  <c r="I156" i="11"/>
  <c r="F157" i="11"/>
  <c r="G157" i="11"/>
  <c r="O157" i="11" s="1"/>
  <c r="H157" i="11"/>
  <c r="I157" i="11"/>
  <c r="F158" i="11"/>
  <c r="G158" i="11"/>
  <c r="H158" i="11"/>
  <c r="I158" i="11"/>
  <c r="F159" i="11"/>
  <c r="G159" i="11"/>
  <c r="H159" i="11"/>
  <c r="I159" i="11"/>
  <c r="F160" i="11"/>
  <c r="G160" i="11"/>
  <c r="H160" i="11"/>
  <c r="I160" i="11"/>
  <c r="F161" i="11"/>
  <c r="O161" i="11" s="1"/>
  <c r="G161" i="11"/>
  <c r="H161" i="11"/>
  <c r="I161" i="11"/>
  <c r="F162" i="11"/>
  <c r="O162" i="11" s="1"/>
  <c r="G162" i="11"/>
  <c r="H162" i="11"/>
  <c r="I162" i="11"/>
  <c r="F163" i="11"/>
  <c r="O163" i="11" s="1"/>
  <c r="G163" i="11"/>
  <c r="H163" i="11"/>
  <c r="I163" i="11"/>
  <c r="F164" i="11"/>
  <c r="G164" i="11"/>
  <c r="H164" i="11"/>
  <c r="I164" i="11"/>
  <c r="F165" i="11"/>
  <c r="G165" i="11"/>
  <c r="H165" i="11"/>
  <c r="I165" i="11"/>
  <c r="F166" i="11"/>
  <c r="G166" i="11"/>
  <c r="H166" i="11"/>
  <c r="I166" i="11"/>
  <c r="F110" i="11"/>
  <c r="G110" i="11"/>
  <c r="H110" i="11"/>
  <c r="I110" i="11"/>
  <c r="F111" i="11"/>
  <c r="G111" i="11"/>
  <c r="H111" i="11"/>
  <c r="I111" i="11"/>
  <c r="F112" i="11"/>
  <c r="G112" i="11"/>
  <c r="H112" i="11"/>
  <c r="I112" i="11"/>
  <c r="F113" i="11"/>
  <c r="O113" i="11" s="1"/>
  <c r="G113" i="11"/>
  <c r="H113" i="11"/>
  <c r="I113" i="11"/>
  <c r="F114" i="11"/>
  <c r="O114" i="11" s="1"/>
  <c r="G114" i="11"/>
  <c r="H114" i="11"/>
  <c r="I114" i="11"/>
  <c r="F115" i="11"/>
  <c r="G115" i="11"/>
  <c r="H115" i="11"/>
  <c r="I115" i="11"/>
  <c r="F116" i="11"/>
  <c r="G116" i="11"/>
  <c r="H116" i="11"/>
  <c r="I116" i="11"/>
  <c r="F117" i="11"/>
  <c r="G117" i="11"/>
  <c r="H117" i="11"/>
  <c r="I117" i="11"/>
  <c r="F118" i="11"/>
  <c r="G118" i="11"/>
  <c r="H118" i="11"/>
  <c r="I118" i="11"/>
  <c r="F119" i="11"/>
  <c r="O119" i="11" s="1"/>
  <c r="G119" i="11"/>
  <c r="H119" i="11"/>
  <c r="I119" i="11"/>
  <c r="F120" i="11"/>
  <c r="G120" i="11"/>
  <c r="H120" i="11"/>
  <c r="I120" i="11"/>
  <c r="F121" i="11"/>
  <c r="G121" i="11"/>
  <c r="H121" i="11"/>
  <c r="I121" i="11"/>
  <c r="F122" i="11"/>
  <c r="O122" i="11" s="1"/>
  <c r="G122" i="11"/>
  <c r="H122" i="11"/>
  <c r="I122" i="11"/>
  <c r="F123" i="11"/>
  <c r="G123" i="11"/>
  <c r="H123" i="11"/>
  <c r="I123" i="11"/>
  <c r="F124" i="11"/>
  <c r="G124" i="11"/>
  <c r="H124" i="11"/>
  <c r="I124" i="11"/>
  <c r="F125" i="11"/>
  <c r="O125" i="11" s="1"/>
  <c r="G125" i="11"/>
  <c r="H125" i="11"/>
  <c r="I125" i="11"/>
  <c r="F126" i="11"/>
  <c r="O126" i="11" s="1"/>
  <c r="G126" i="11"/>
  <c r="H126" i="11"/>
  <c r="I126" i="11"/>
  <c r="F127" i="11"/>
  <c r="G127" i="11"/>
  <c r="H127" i="11"/>
  <c r="I127" i="11"/>
  <c r="F128" i="11"/>
  <c r="O128" i="11" s="1"/>
  <c r="G128" i="11"/>
  <c r="H128" i="11"/>
  <c r="I128" i="11"/>
  <c r="F129" i="11"/>
  <c r="G129" i="11"/>
  <c r="H129" i="11"/>
  <c r="I129" i="11"/>
  <c r="F130" i="11"/>
  <c r="G130" i="11"/>
  <c r="H130" i="11"/>
  <c r="I130" i="11"/>
  <c r="F131" i="11"/>
  <c r="O131" i="11" s="1"/>
  <c r="G131" i="11"/>
  <c r="H131" i="11"/>
  <c r="I131" i="11"/>
  <c r="F132" i="11"/>
  <c r="O132" i="11" s="1"/>
  <c r="G132" i="11"/>
  <c r="H132" i="11"/>
  <c r="I132" i="11"/>
  <c r="F133" i="11"/>
  <c r="G133" i="11"/>
  <c r="H133" i="11"/>
  <c r="I133" i="11"/>
  <c r="F134" i="11"/>
  <c r="O134" i="11" s="1"/>
  <c r="G134" i="11"/>
  <c r="H134" i="11"/>
  <c r="I134" i="11"/>
  <c r="F135" i="11"/>
  <c r="G135" i="11"/>
  <c r="H135" i="11"/>
  <c r="I135" i="11"/>
  <c r="F136" i="11"/>
  <c r="G136" i="11"/>
  <c r="H136" i="11"/>
  <c r="I136" i="11"/>
  <c r="F137" i="11"/>
  <c r="O137" i="11" s="1"/>
  <c r="G137" i="11"/>
  <c r="H137" i="11"/>
  <c r="I137" i="11"/>
  <c r="F138" i="11"/>
  <c r="G138" i="11"/>
  <c r="H138" i="11"/>
  <c r="I138" i="11"/>
  <c r="F139" i="11"/>
  <c r="G139" i="11"/>
  <c r="H139" i="11"/>
  <c r="I139" i="11"/>
  <c r="F140" i="11"/>
  <c r="O140" i="11" s="1"/>
  <c r="G140" i="11"/>
  <c r="H140" i="11"/>
  <c r="I140" i="11"/>
  <c r="F141" i="11"/>
  <c r="G141" i="11"/>
  <c r="H141" i="11"/>
  <c r="I141" i="11"/>
  <c r="F142" i="11"/>
  <c r="G142" i="11"/>
  <c r="H142" i="11"/>
  <c r="I142" i="11"/>
  <c r="F143" i="11"/>
  <c r="O143" i="11" s="1"/>
  <c r="G143" i="11"/>
  <c r="H143" i="11"/>
  <c r="I143" i="11"/>
  <c r="F144" i="11"/>
  <c r="O144" i="11" s="1"/>
  <c r="G144" i="11"/>
  <c r="H144" i="11"/>
  <c r="I144" i="11"/>
  <c r="F145" i="11"/>
  <c r="G145" i="11"/>
  <c r="O145" i="11" s="1"/>
  <c r="H145" i="11"/>
  <c r="I145" i="11"/>
  <c r="F146" i="11"/>
  <c r="O146" i="11" s="1"/>
  <c r="G146" i="11"/>
  <c r="H146" i="11"/>
  <c r="I146" i="11"/>
  <c r="F147" i="11"/>
  <c r="G147" i="11"/>
  <c r="H147" i="11"/>
  <c r="I147" i="11"/>
  <c r="F148" i="11"/>
  <c r="G148" i="11"/>
  <c r="H148" i="11"/>
  <c r="I148" i="11"/>
  <c r="F149" i="11"/>
  <c r="O149" i="11" s="1"/>
  <c r="G149" i="11"/>
  <c r="H149" i="11"/>
  <c r="I149" i="11"/>
  <c r="F150" i="11"/>
  <c r="O150" i="11" s="1"/>
  <c r="G150" i="11"/>
  <c r="H150" i="11"/>
  <c r="I150" i="11"/>
  <c r="I109" i="11"/>
  <c r="H109" i="11"/>
  <c r="G109" i="11"/>
  <c r="F109" i="11"/>
  <c r="O109" i="11" s="1"/>
  <c r="F81" i="11"/>
  <c r="G81" i="11"/>
  <c r="H81" i="11"/>
  <c r="I81" i="11"/>
  <c r="F82" i="11"/>
  <c r="G82" i="11"/>
  <c r="H82" i="11"/>
  <c r="I82" i="11"/>
  <c r="F83" i="11"/>
  <c r="O83" i="11" s="1"/>
  <c r="G83" i="11"/>
  <c r="H83" i="11"/>
  <c r="I83" i="11"/>
  <c r="F84" i="11"/>
  <c r="O84" i="11" s="1"/>
  <c r="G84" i="11"/>
  <c r="H84" i="11"/>
  <c r="I84" i="11"/>
  <c r="F85" i="11"/>
  <c r="G85" i="11"/>
  <c r="H85" i="11"/>
  <c r="I85" i="11"/>
  <c r="F86" i="11"/>
  <c r="G86" i="11"/>
  <c r="H86" i="11"/>
  <c r="I86" i="11"/>
  <c r="F87" i="11"/>
  <c r="G87" i="11"/>
  <c r="H87" i="11"/>
  <c r="I87" i="11"/>
  <c r="F88" i="11"/>
  <c r="G88" i="11"/>
  <c r="H88" i="11"/>
  <c r="I88" i="11"/>
  <c r="F89" i="11"/>
  <c r="G89" i="11"/>
  <c r="H89" i="11"/>
  <c r="I89" i="11"/>
  <c r="O89" i="11"/>
  <c r="F90" i="11"/>
  <c r="O90" i="11" s="1"/>
  <c r="G90" i="11"/>
  <c r="H90" i="11"/>
  <c r="I90" i="11"/>
  <c r="F91" i="11"/>
  <c r="G91" i="11"/>
  <c r="H91" i="11"/>
  <c r="I91" i="11"/>
  <c r="F92" i="11"/>
  <c r="G92" i="11"/>
  <c r="H92" i="11"/>
  <c r="I92" i="11"/>
  <c r="F93" i="11"/>
  <c r="G93" i="11"/>
  <c r="H93" i="11"/>
  <c r="I93" i="11"/>
  <c r="F94" i="11"/>
  <c r="G94" i="11"/>
  <c r="H94" i="11"/>
  <c r="I94" i="11"/>
  <c r="F95" i="11"/>
  <c r="G95" i="11"/>
  <c r="H95" i="11"/>
  <c r="I95" i="11"/>
  <c r="F96" i="11"/>
  <c r="G96" i="11"/>
  <c r="H96" i="11"/>
  <c r="I96" i="11"/>
  <c r="F97" i="11"/>
  <c r="O97" i="11" s="1"/>
  <c r="G97" i="11"/>
  <c r="H97" i="11"/>
  <c r="I97" i="11"/>
  <c r="F98" i="11"/>
  <c r="G98" i="11"/>
  <c r="H98" i="11"/>
  <c r="I98" i="11"/>
  <c r="F99" i="11"/>
  <c r="G99" i="11"/>
  <c r="H99" i="11"/>
  <c r="I99" i="11"/>
  <c r="F100" i="11"/>
  <c r="O100" i="11" s="1"/>
  <c r="G100" i="11"/>
  <c r="H100" i="11"/>
  <c r="I100" i="11"/>
  <c r="F101" i="11"/>
  <c r="G101" i="11"/>
  <c r="H101" i="11"/>
  <c r="I101" i="11"/>
  <c r="F102" i="11"/>
  <c r="G102" i="11"/>
  <c r="H102" i="11"/>
  <c r="I102" i="11"/>
  <c r="O102" i="11"/>
  <c r="F103" i="11"/>
  <c r="G103" i="11"/>
  <c r="H103" i="11"/>
  <c r="I103" i="11"/>
  <c r="F104" i="11"/>
  <c r="G104" i="11"/>
  <c r="H104" i="11"/>
  <c r="I104" i="11"/>
  <c r="F105" i="11"/>
  <c r="G105" i="11"/>
  <c r="H105" i="11"/>
  <c r="I105" i="11"/>
  <c r="F106" i="11"/>
  <c r="G106" i="11"/>
  <c r="H106" i="11"/>
  <c r="I106" i="11"/>
  <c r="F107" i="11"/>
  <c r="O107" i="11" s="1"/>
  <c r="G107" i="11"/>
  <c r="H107" i="11"/>
  <c r="I107" i="11"/>
  <c r="F108" i="11"/>
  <c r="O108" i="11" s="1"/>
  <c r="G108" i="11"/>
  <c r="H108" i="11"/>
  <c r="I108" i="11"/>
  <c r="I80" i="11"/>
  <c r="H80" i="11"/>
  <c r="G80" i="11"/>
  <c r="F80" i="11"/>
  <c r="O80" i="11" s="1"/>
  <c r="E55" i="11"/>
  <c r="F55" i="11"/>
  <c r="O55" i="11" s="1"/>
  <c r="G55" i="11"/>
  <c r="H55" i="11"/>
  <c r="I55" i="11"/>
  <c r="J55" i="11"/>
  <c r="K55" i="11"/>
  <c r="E56" i="11"/>
  <c r="F56" i="11"/>
  <c r="O56" i="11" s="1"/>
  <c r="G56" i="11"/>
  <c r="H56" i="11"/>
  <c r="I56" i="11"/>
  <c r="J56" i="11"/>
  <c r="K56" i="11"/>
  <c r="E57" i="11"/>
  <c r="F57" i="11"/>
  <c r="O57" i="11" s="1"/>
  <c r="G57" i="11"/>
  <c r="H57" i="11"/>
  <c r="I57" i="11"/>
  <c r="J57" i="11"/>
  <c r="K57" i="11"/>
  <c r="E58" i="11"/>
  <c r="F58" i="11"/>
  <c r="G58" i="11"/>
  <c r="H58" i="11"/>
  <c r="I58" i="11"/>
  <c r="J58" i="11"/>
  <c r="K58" i="11"/>
  <c r="O58" i="11" s="1"/>
  <c r="E59" i="11"/>
  <c r="F59" i="11"/>
  <c r="G59" i="11"/>
  <c r="H59" i="11"/>
  <c r="I59" i="11"/>
  <c r="J59" i="11"/>
  <c r="O59" i="11" s="1"/>
  <c r="K59" i="11"/>
  <c r="E60" i="11"/>
  <c r="F60" i="11"/>
  <c r="G60" i="11"/>
  <c r="O60" i="11" s="1"/>
  <c r="H60" i="11"/>
  <c r="I60" i="11"/>
  <c r="J60" i="11"/>
  <c r="K60" i="11"/>
  <c r="E61" i="11"/>
  <c r="F61" i="11"/>
  <c r="O61" i="11" s="1"/>
  <c r="G61" i="11"/>
  <c r="H61" i="11"/>
  <c r="I61" i="11"/>
  <c r="J61" i="11"/>
  <c r="K61" i="11"/>
  <c r="E62" i="11"/>
  <c r="F62" i="11"/>
  <c r="O62" i="11" s="1"/>
  <c r="G62" i="11"/>
  <c r="H62" i="11"/>
  <c r="I62" i="11"/>
  <c r="J62" i="11"/>
  <c r="K62" i="11"/>
  <c r="E63" i="11"/>
  <c r="F63" i="11"/>
  <c r="O63" i="11" s="1"/>
  <c r="G63" i="11"/>
  <c r="H63" i="11"/>
  <c r="I63" i="11"/>
  <c r="J63" i="11"/>
  <c r="K63" i="11"/>
  <c r="E64" i="11"/>
  <c r="F64" i="11"/>
  <c r="G64" i="11"/>
  <c r="H64" i="11"/>
  <c r="I64" i="11"/>
  <c r="J64" i="11"/>
  <c r="K64" i="11"/>
  <c r="O64" i="11" s="1"/>
  <c r="E65" i="11"/>
  <c r="F65" i="11"/>
  <c r="G65" i="11"/>
  <c r="H65" i="11"/>
  <c r="I65" i="11"/>
  <c r="J65" i="11"/>
  <c r="O65" i="11" s="1"/>
  <c r="K65" i="11"/>
  <c r="E66" i="11"/>
  <c r="F66" i="11"/>
  <c r="G66" i="11"/>
  <c r="O66" i="11" s="1"/>
  <c r="H66" i="11"/>
  <c r="I66" i="11"/>
  <c r="J66" i="11"/>
  <c r="K66" i="11"/>
  <c r="E67" i="11"/>
  <c r="F67" i="11"/>
  <c r="O67" i="11" s="1"/>
  <c r="G67" i="11"/>
  <c r="H67" i="11"/>
  <c r="I67" i="11"/>
  <c r="J67" i="11"/>
  <c r="K67" i="11"/>
  <c r="E68" i="11"/>
  <c r="F68" i="11"/>
  <c r="O68" i="11" s="1"/>
  <c r="G68" i="11"/>
  <c r="H68" i="11"/>
  <c r="I68" i="11"/>
  <c r="J68" i="11"/>
  <c r="K68" i="11"/>
  <c r="E69" i="11"/>
  <c r="F69" i="11"/>
  <c r="O69" i="11" s="1"/>
  <c r="G69" i="11"/>
  <c r="H69" i="11"/>
  <c r="I69" i="11"/>
  <c r="J69" i="11"/>
  <c r="K69" i="11"/>
  <c r="E70" i="11"/>
  <c r="F70" i="11"/>
  <c r="G70" i="11"/>
  <c r="H70" i="11"/>
  <c r="I70" i="11"/>
  <c r="J70" i="11"/>
  <c r="K70" i="11"/>
  <c r="O70" i="11" s="1"/>
  <c r="E71" i="11"/>
  <c r="F71" i="11"/>
  <c r="G71" i="11"/>
  <c r="H71" i="11"/>
  <c r="I71" i="11"/>
  <c r="J71" i="11"/>
  <c r="O71" i="11" s="1"/>
  <c r="K71" i="11"/>
  <c r="E72" i="11"/>
  <c r="F72" i="11"/>
  <c r="G72" i="11"/>
  <c r="O72" i="11" s="1"/>
  <c r="H72" i="11"/>
  <c r="I72" i="11"/>
  <c r="J72" i="11"/>
  <c r="K72" i="11"/>
  <c r="E73" i="11"/>
  <c r="F73" i="11"/>
  <c r="O73" i="11" s="1"/>
  <c r="G73" i="11"/>
  <c r="H73" i="11"/>
  <c r="I73" i="11"/>
  <c r="J73" i="11"/>
  <c r="K73" i="11"/>
  <c r="E74" i="11"/>
  <c r="F74" i="11"/>
  <c r="O74" i="11" s="1"/>
  <c r="G74" i="11"/>
  <c r="H74" i="11"/>
  <c r="I74" i="11"/>
  <c r="J74" i="11"/>
  <c r="K74" i="11"/>
  <c r="E75" i="11"/>
  <c r="F75" i="11"/>
  <c r="O75" i="11" s="1"/>
  <c r="G75" i="11"/>
  <c r="H75" i="11"/>
  <c r="I75" i="11"/>
  <c r="J75" i="11"/>
  <c r="K75" i="11"/>
  <c r="E76" i="11"/>
  <c r="F76" i="11"/>
  <c r="G76" i="11"/>
  <c r="H76" i="11"/>
  <c r="I76" i="11"/>
  <c r="J76" i="11"/>
  <c r="K76" i="11"/>
  <c r="O76" i="11" s="1"/>
  <c r="E77" i="11"/>
  <c r="F77" i="11"/>
  <c r="G77" i="11"/>
  <c r="H77" i="11"/>
  <c r="I77" i="11"/>
  <c r="J77" i="11"/>
  <c r="O77" i="11" s="1"/>
  <c r="K77" i="11"/>
  <c r="E78" i="11"/>
  <c r="F78" i="11"/>
  <c r="G78" i="11"/>
  <c r="O78" i="11" s="1"/>
  <c r="H78" i="11"/>
  <c r="I78" i="11"/>
  <c r="J78" i="11"/>
  <c r="K78" i="11"/>
  <c r="E79" i="11"/>
  <c r="F79" i="11"/>
  <c r="O79" i="11" s="1"/>
  <c r="G79" i="11"/>
  <c r="H79" i="11"/>
  <c r="I79" i="11"/>
  <c r="J79" i="11"/>
  <c r="K79" i="11"/>
  <c r="K54" i="11"/>
  <c r="J54" i="11"/>
  <c r="O54" i="11" s="1"/>
  <c r="I54" i="11"/>
  <c r="H54" i="11"/>
  <c r="G54" i="11"/>
  <c r="F54" i="11"/>
  <c r="E54" i="11"/>
  <c r="E42" i="11"/>
  <c r="F42" i="11"/>
  <c r="O42" i="11" s="1"/>
  <c r="G42" i="11"/>
  <c r="H42" i="11"/>
  <c r="I42" i="11"/>
  <c r="J42" i="11"/>
  <c r="K42" i="11"/>
  <c r="E43" i="11"/>
  <c r="F43" i="11"/>
  <c r="O43" i="11" s="1"/>
  <c r="G43" i="11"/>
  <c r="H43" i="11"/>
  <c r="I43" i="11"/>
  <c r="J43" i="11"/>
  <c r="K43" i="11"/>
  <c r="E44" i="11"/>
  <c r="F44" i="11"/>
  <c r="O44" i="11" s="1"/>
  <c r="G44" i="11"/>
  <c r="H44" i="11"/>
  <c r="I44" i="11"/>
  <c r="J44" i="11"/>
  <c r="K44" i="11"/>
  <c r="E45" i="11"/>
  <c r="F45" i="11"/>
  <c r="O45" i="11" s="1"/>
  <c r="G45" i="11"/>
  <c r="H45" i="11"/>
  <c r="I45" i="11"/>
  <c r="J45" i="11"/>
  <c r="K45" i="11"/>
  <c r="E46" i="11"/>
  <c r="F46" i="11"/>
  <c r="O46" i="11" s="1"/>
  <c r="G46" i="11"/>
  <c r="H46" i="11"/>
  <c r="I46" i="11"/>
  <c r="J46" i="11"/>
  <c r="K46" i="11"/>
  <c r="E47" i="11"/>
  <c r="F47" i="11"/>
  <c r="O47" i="11" s="1"/>
  <c r="G47" i="11"/>
  <c r="H47" i="11"/>
  <c r="I47" i="11"/>
  <c r="J47" i="11"/>
  <c r="K47" i="11"/>
  <c r="E48" i="11"/>
  <c r="F48" i="11"/>
  <c r="O48" i="11" s="1"/>
  <c r="G48" i="11"/>
  <c r="H48" i="11"/>
  <c r="I48" i="11"/>
  <c r="J48" i="11"/>
  <c r="K48" i="11"/>
  <c r="E49" i="11"/>
  <c r="F49" i="11"/>
  <c r="O49" i="11" s="1"/>
  <c r="G49" i="11"/>
  <c r="H49" i="11"/>
  <c r="I49" i="11"/>
  <c r="J49" i="11"/>
  <c r="K49" i="11"/>
  <c r="E50" i="11"/>
  <c r="F50" i="11"/>
  <c r="O50" i="11" s="1"/>
  <c r="G50" i="11"/>
  <c r="H50" i="11"/>
  <c r="I50" i="11"/>
  <c r="J50" i="11"/>
  <c r="K50" i="11"/>
  <c r="E51" i="11"/>
  <c r="F51" i="11"/>
  <c r="O51" i="11" s="1"/>
  <c r="G51" i="11"/>
  <c r="H51" i="11"/>
  <c r="I51" i="11"/>
  <c r="J51" i="11"/>
  <c r="K51" i="11"/>
  <c r="E52" i="11"/>
  <c r="F52" i="11"/>
  <c r="O52" i="11" s="1"/>
  <c r="G52" i="11"/>
  <c r="H52" i="11"/>
  <c r="I52" i="11"/>
  <c r="J52" i="11"/>
  <c r="K52" i="11"/>
  <c r="E53" i="11"/>
  <c r="F53" i="11"/>
  <c r="O53" i="11" s="1"/>
  <c r="G53" i="11"/>
  <c r="H53" i="11"/>
  <c r="I53" i="11"/>
  <c r="J53" i="11"/>
  <c r="K53" i="11"/>
  <c r="K41" i="11"/>
  <c r="J41" i="11"/>
  <c r="I41" i="11"/>
  <c r="H41" i="11"/>
  <c r="G41" i="11"/>
  <c r="F41" i="11"/>
  <c r="O41" i="11" s="1"/>
  <c r="E41" i="11"/>
  <c r="E38" i="11"/>
  <c r="F38" i="11"/>
  <c r="O38" i="11" s="1"/>
  <c r="G38" i="11"/>
  <c r="H38" i="11"/>
  <c r="I38" i="11"/>
  <c r="J38" i="11"/>
  <c r="K38" i="11"/>
  <c r="E39" i="11"/>
  <c r="F39" i="11"/>
  <c r="O39" i="11" s="1"/>
  <c r="G39" i="11"/>
  <c r="H39" i="11"/>
  <c r="I39" i="11"/>
  <c r="J39" i="11"/>
  <c r="K39" i="11"/>
  <c r="E40" i="11"/>
  <c r="F40" i="11"/>
  <c r="O40" i="11" s="1"/>
  <c r="G40" i="11"/>
  <c r="H40" i="11"/>
  <c r="I40" i="11"/>
  <c r="J40" i="11"/>
  <c r="K40" i="11"/>
  <c r="E16" i="11"/>
  <c r="F16" i="11"/>
  <c r="G16" i="11"/>
  <c r="H16" i="11"/>
  <c r="I16" i="11"/>
  <c r="J16" i="11"/>
  <c r="K16" i="11"/>
  <c r="O16" i="11" s="1"/>
  <c r="E17" i="11"/>
  <c r="F17" i="11"/>
  <c r="O17" i="11" s="1"/>
  <c r="G17" i="11"/>
  <c r="H17" i="11"/>
  <c r="I17" i="11"/>
  <c r="J17" i="11"/>
  <c r="K17" i="11"/>
  <c r="E18" i="11"/>
  <c r="F18" i="11"/>
  <c r="O18" i="11" s="1"/>
  <c r="G18" i="11"/>
  <c r="H18" i="11"/>
  <c r="I18" i="11"/>
  <c r="J18" i="11"/>
  <c r="K18" i="11"/>
  <c r="E19" i="11"/>
  <c r="F19" i="11"/>
  <c r="O19" i="11" s="1"/>
  <c r="G19" i="11"/>
  <c r="H19" i="11"/>
  <c r="I19" i="11"/>
  <c r="J19" i="11"/>
  <c r="K19" i="11"/>
  <c r="E20" i="11"/>
  <c r="F20" i="11"/>
  <c r="O20" i="11" s="1"/>
  <c r="G20" i="11"/>
  <c r="H20" i="11"/>
  <c r="I20" i="11"/>
  <c r="J20" i="11"/>
  <c r="K20" i="11"/>
  <c r="E21" i="11"/>
  <c r="F21" i="11"/>
  <c r="O21" i="11" s="1"/>
  <c r="G21" i="11"/>
  <c r="H21" i="11"/>
  <c r="I21" i="11"/>
  <c r="J21" i="11"/>
  <c r="K21" i="11"/>
  <c r="E22" i="11"/>
  <c r="F22" i="11"/>
  <c r="G22" i="11"/>
  <c r="H22" i="11"/>
  <c r="I22" i="11"/>
  <c r="J22" i="11"/>
  <c r="K22" i="11"/>
  <c r="O22" i="11" s="1"/>
  <c r="E23" i="11"/>
  <c r="F23" i="11"/>
  <c r="O23" i="11" s="1"/>
  <c r="G23" i="11"/>
  <c r="H23" i="11"/>
  <c r="I23" i="11"/>
  <c r="J23" i="11"/>
  <c r="K23" i="11"/>
  <c r="E24" i="11"/>
  <c r="F24" i="11"/>
  <c r="O24" i="11" s="1"/>
  <c r="G24" i="11"/>
  <c r="H24" i="11"/>
  <c r="I24" i="11"/>
  <c r="J24" i="11"/>
  <c r="K24" i="11"/>
  <c r="E25" i="11"/>
  <c r="F25" i="11"/>
  <c r="O25" i="11" s="1"/>
  <c r="G25" i="11"/>
  <c r="H25" i="11"/>
  <c r="I25" i="11"/>
  <c r="J25" i="11"/>
  <c r="K25" i="11"/>
  <c r="E26" i="11"/>
  <c r="F26" i="11"/>
  <c r="O26" i="11" s="1"/>
  <c r="G26" i="11"/>
  <c r="H26" i="11"/>
  <c r="I26" i="11"/>
  <c r="J26" i="11"/>
  <c r="K26" i="11"/>
  <c r="E27" i="11"/>
  <c r="F27" i="11"/>
  <c r="O27" i="11" s="1"/>
  <c r="G27" i="11"/>
  <c r="H27" i="11"/>
  <c r="I27" i="11"/>
  <c r="J27" i="11"/>
  <c r="K27" i="11"/>
  <c r="E28" i="11"/>
  <c r="F28" i="11"/>
  <c r="G28" i="11"/>
  <c r="H28" i="11"/>
  <c r="I28" i="11"/>
  <c r="J28" i="11"/>
  <c r="K28" i="11"/>
  <c r="O28" i="11" s="1"/>
  <c r="E29" i="11"/>
  <c r="F29" i="11"/>
  <c r="O29" i="11" s="1"/>
  <c r="G29" i="11"/>
  <c r="H29" i="11"/>
  <c r="I29" i="11"/>
  <c r="J29" i="11"/>
  <c r="K29" i="11"/>
  <c r="E30" i="11"/>
  <c r="F30" i="11"/>
  <c r="O30" i="11" s="1"/>
  <c r="G30" i="11"/>
  <c r="H30" i="11"/>
  <c r="I30" i="11"/>
  <c r="J30" i="11"/>
  <c r="K30" i="11"/>
  <c r="E31" i="11"/>
  <c r="F31" i="11"/>
  <c r="O31" i="11" s="1"/>
  <c r="G31" i="11"/>
  <c r="H31" i="11"/>
  <c r="I31" i="11"/>
  <c r="J31" i="11"/>
  <c r="K31" i="11"/>
  <c r="E32" i="11"/>
  <c r="F32" i="11"/>
  <c r="O32" i="11" s="1"/>
  <c r="G32" i="11"/>
  <c r="H32" i="11"/>
  <c r="I32" i="11"/>
  <c r="J32" i="11"/>
  <c r="K32" i="11"/>
  <c r="E33" i="11"/>
  <c r="F33" i="11"/>
  <c r="O33" i="11" s="1"/>
  <c r="G33" i="11"/>
  <c r="H33" i="11"/>
  <c r="I33" i="11"/>
  <c r="J33" i="11"/>
  <c r="K33" i="11"/>
  <c r="E34" i="11"/>
  <c r="F34" i="11"/>
  <c r="G34" i="11"/>
  <c r="H34" i="11"/>
  <c r="I34" i="11"/>
  <c r="J34" i="11"/>
  <c r="K34" i="11"/>
  <c r="O34" i="11" s="1"/>
  <c r="E35" i="11"/>
  <c r="F35" i="11"/>
  <c r="O35" i="11" s="1"/>
  <c r="G35" i="11"/>
  <c r="H35" i="11"/>
  <c r="I35" i="11"/>
  <c r="J35" i="11"/>
  <c r="K35" i="11"/>
  <c r="E36" i="11"/>
  <c r="F36" i="11"/>
  <c r="O36" i="11" s="1"/>
  <c r="G36" i="11"/>
  <c r="H36" i="11"/>
  <c r="I36" i="11"/>
  <c r="J36" i="11"/>
  <c r="K36" i="11"/>
  <c r="E37" i="11"/>
  <c r="F37" i="11"/>
  <c r="O37" i="11" s="1"/>
  <c r="G37" i="11"/>
  <c r="H37" i="11"/>
  <c r="I37" i="11"/>
  <c r="J37" i="11"/>
  <c r="K37" i="11"/>
  <c r="K15" i="11"/>
  <c r="J15" i="11"/>
  <c r="O15" i="11" s="1"/>
  <c r="I15" i="11"/>
  <c r="H15" i="11"/>
  <c r="G15" i="11"/>
  <c r="F15" i="11"/>
  <c r="E15" i="11"/>
  <c r="E3" i="11"/>
  <c r="F3" i="11"/>
  <c r="G3" i="11"/>
  <c r="H3" i="11"/>
  <c r="I3" i="11"/>
  <c r="J3" i="11"/>
  <c r="O3" i="11" s="1"/>
  <c r="K3" i="11"/>
  <c r="E4" i="11"/>
  <c r="F4" i="11"/>
  <c r="G4" i="11"/>
  <c r="H4" i="11"/>
  <c r="I4" i="11"/>
  <c r="J4" i="11"/>
  <c r="O4" i="11" s="1"/>
  <c r="K4" i="11"/>
  <c r="E5" i="11"/>
  <c r="F5" i="11"/>
  <c r="O5" i="11" s="1"/>
  <c r="G5" i="11"/>
  <c r="H5" i="11"/>
  <c r="I5" i="11"/>
  <c r="J5" i="11"/>
  <c r="K5" i="11"/>
  <c r="E6" i="11"/>
  <c r="F6" i="11"/>
  <c r="O6" i="11" s="1"/>
  <c r="G6" i="11"/>
  <c r="H6" i="11"/>
  <c r="I6" i="11"/>
  <c r="J6" i="11"/>
  <c r="K6" i="11"/>
  <c r="E7" i="11"/>
  <c r="F7" i="11"/>
  <c r="O7" i="11" s="1"/>
  <c r="G7" i="11"/>
  <c r="H7" i="11"/>
  <c r="I7" i="11"/>
  <c r="J7" i="11"/>
  <c r="K7" i="11"/>
  <c r="E8" i="11"/>
  <c r="F8" i="11"/>
  <c r="O8" i="11" s="1"/>
  <c r="G8" i="11"/>
  <c r="H8" i="11"/>
  <c r="I8" i="11"/>
  <c r="J8" i="11"/>
  <c r="K8" i="11"/>
  <c r="E9" i="11"/>
  <c r="F9" i="11"/>
  <c r="G9" i="11"/>
  <c r="H9" i="11"/>
  <c r="I9" i="11"/>
  <c r="J9" i="11"/>
  <c r="O9" i="11" s="1"/>
  <c r="K9" i="11"/>
  <c r="E10" i="11"/>
  <c r="F10" i="11"/>
  <c r="G10" i="11"/>
  <c r="H10" i="11"/>
  <c r="I10" i="11"/>
  <c r="J10" i="11"/>
  <c r="O10" i="11" s="1"/>
  <c r="K10" i="11"/>
  <c r="E11" i="11"/>
  <c r="F11" i="11"/>
  <c r="O11" i="11" s="1"/>
  <c r="G11" i="11"/>
  <c r="H11" i="11"/>
  <c r="I11" i="11"/>
  <c r="J11" i="11"/>
  <c r="K11" i="11"/>
  <c r="E12" i="11"/>
  <c r="F12" i="11"/>
  <c r="O12" i="11" s="1"/>
  <c r="G12" i="11"/>
  <c r="H12" i="11"/>
  <c r="I12" i="11"/>
  <c r="J12" i="11"/>
  <c r="K12" i="11"/>
  <c r="E13" i="11"/>
  <c r="F13" i="11"/>
  <c r="O13" i="11" s="1"/>
  <c r="G13" i="11"/>
  <c r="H13" i="11"/>
  <c r="I13" i="11"/>
  <c r="J13" i="11"/>
  <c r="K13" i="11"/>
  <c r="E14" i="11"/>
  <c r="F14" i="11"/>
  <c r="O14" i="11" s="1"/>
  <c r="G14" i="11"/>
  <c r="H14" i="11"/>
  <c r="I14" i="11"/>
  <c r="J14" i="11"/>
  <c r="K14" i="11"/>
  <c r="K2" i="11"/>
  <c r="J2" i="11"/>
  <c r="I2" i="11"/>
  <c r="H2" i="11"/>
  <c r="G2" i="11"/>
  <c r="F2" i="11"/>
  <c r="O2" i="11" s="1"/>
  <c r="E2" i="11"/>
  <c r="O245" i="11" l="1"/>
  <c r="O233" i="11"/>
  <c r="O227" i="11"/>
  <c r="O209" i="11"/>
  <c r="O211" i="11"/>
  <c r="O229" i="11"/>
  <c r="O247" i="11"/>
  <c r="O251" i="11"/>
  <c r="O239" i="11"/>
  <c r="O221" i="11"/>
  <c r="O215" i="11"/>
  <c r="O212" i="11"/>
  <c r="O206" i="11"/>
  <c r="O203" i="11"/>
  <c r="O197" i="11"/>
  <c r="O252" i="11"/>
  <c r="O240" i="11"/>
  <c r="O234" i="11"/>
  <c r="O222" i="11"/>
  <c r="O216" i="11"/>
  <c r="O204" i="11"/>
  <c r="O198" i="11"/>
  <c r="O196" i="11"/>
  <c r="O248" i="11"/>
  <c r="O242" i="11"/>
  <c r="O236" i="11"/>
  <c r="O230" i="11"/>
  <c r="O224" i="11"/>
  <c r="O218" i="11"/>
  <c r="O180" i="11"/>
  <c r="O174" i="11"/>
  <c r="O187" i="11"/>
  <c r="O181" i="11"/>
  <c r="O169" i="11"/>
  <c r="O177" i="11"/>
  <c r="O183" i="11"/>
  <c r="O189" i="11"/>
  <c r="O195" i="11"/>
  <c r="O171" i="11"/>
  <c r="O172" i="11"/>
  <c r="O178" i="11"/>
  <c r="O184" i="11"/>
  <c r="O190" i="11"/>
  <c r="O192" i="11"/>
  <c r="O194" i="11"/>
  <c r="O188" i="11"/>
  <c r="O182" i="11"/>
  <c r="O176" i="11"/>
  <c r="O170" i="11"/>
  <c r="O167" i="11"/>
  <c r="O139" i="11"/>
  <c r="O133" i="11"/>
  <c r="O121" i="11"/>
  <c r="O115" i="11"/>
  <c r="O151" i="11"/>
  <c r="O116" i="11"/>
  <c r="O110" i="11"/>
  <c r="O164" i="11"/>
  <c r="O158" i="11"/>
  <c r="O152" i="11"/>
  <c r="O138" i="11"/>
  <c r="O120" i="11"/>
  <c r="O156" i="11"/>
  <c r="O91" i="11"/>
  <c r="O92" i="11"/>
  <c r="O98" i="11"/>
  <c r="O104" i="11"/>
  <c r="O105" i="11"/>
  <c r="O85" i="11"/>
  <c r="O99" i="11"/>
  <c r="O106" i="11"/>
  <c r="O103" i="11"/>
  <c r="O95" i="11"/>
  <c r="O101" i="11"/>
  <c r="O200" i="11"/>
  <c r="O201" i="11"/>
  <c r="O207" i="11"/>
  <c r="O213" i="11"/>
  <c r="O219" i="11"/>
  <c r="O225" i="11"/>
  <c r="O231" i="11"/>
  <c r="O237" i="11"/>
  <c r="O243" i="11"/>
  <c r="O249" i="11"/>
  <c r="O202" i="11"/>
  <c r="O208" i="11"/>
  <c r="O214" i="11"/>
  <c r="O220" i="11"/>
  <c r="O226" i="11"/>
  <c r="O232" i="11"/>
  <c r="O238" i="11"/>
  <c r="O244" i="11"/>
  <c r="O250" i="11"/>
  <c r="O111" i="11"/>
  <c r="O117" i="11"/>
  <c r="O123" i="11"/>
  <c r="O129" i="11"/>
  <c r="O135" i="11"/>
  <c r="O141" i="11"/>
  <c r="O147" i="11"/>
  <c r="O153" i="11"/>
  <c r="O159" i="11"/>
  <c r="O165" i="11"/>
  <c r="O112" i="11"/>
  <c r="O118" i="11"/>
  <c r="O124" i="11"/>
  <c r="O130" i="11"/>
  <c r="O136" i="11"/>
  <c r="O142" i="11"/>
  <c r="O148" i="11"/>
  <c r="O154" i="11"/>
  <c r="O160" i="11"/>
  <c r="O166" i="11"/>
  <c r="O93" i="11"/>
  <c r="O94" i="11"/>
  <c r="O87" i="11"/>
  <c r="O88" i="11"/>
  <c r="O81" i="11"/>
  <c r="O82" i="11"/>
  <c r="D250" i="11"/>
  <c r="P250" i="11" s="1"/>
  <c r="D251" i="11"/>
  <c r="P251" i="11" s="1"/>
  <c r="D252" i="11"/>
  <c r="P252" i="11" s="1"/>
  <c r="D253" i="11"/>
  <c r="P253" i="11" s="1"/>
  <c r="D242" i="11"/>
  <c r="P242" i="11" s="1"/>
  <c r="D243" i="11"/>
  <c r="P243" i="11" s="1"/>
  <c r="D244" i="11"/>
  <c r="P244" i="11" s="1"/>
  <c r="D245" i="11"/>
  <c r="P245" i="11" s="1"/>
  <c r="D246" i="11"/>
  <c r="P246" i="11" s="1"/>
  <c r="D247" i="11"/>
  <c r="P247" i="11" s="1"/>
  <c r="D248" i="11"/>
  <c r="P248" i="11" s="1"/>
  <c r="D249" i="11"/>
  <c r="P249" i="11" s="1"/>
  <c r="D234" i="11"/>
  <c r="P234" i="11" s="1"/>
  <c r="D235" i="11"/>
  <c r="P235" i="11" s="1"/>
  <c r="D236" i="11"/>
  <c r="P236" i="11" s="1"/>
  <c r="D237" i="11"/>
  <c r="P237" i="11" s="1"/>
  <c r="D238" i="11"/>
  <c r="P238" i="11" s="1"/>
  <c r="D239" i="11"/>
  <c r="P239" i="11" s="1"/>
  <c r="D240" i="11"/>
  <c r="P240" i="11" s="1"/>
  <c r="D241" i="11"/>
  <c r="P241" i="11" s="1"/>
  <c r="D197" i="11"/>
  <c r="P197" i="11" s="1"/>
  <c r="D198" i="11"/>
  <c r="P198" i="11" s="1"/>
  <c r="D199" i="11"/>
  <c r="P199" i="11" s="1"/>
  <c r="D200" i="11"/>
  <c r="P200" i="11" s="1"/>
  <c r="D201" i="11"/>
  <c r="P201" i="11" s="1"/>
  <c r="D202" i="11"/>
  <c r="P202" i="11" s="1"/>
  <c r="D203" i="11"/>
  <c r="P203" i="11" s="1"/>
  <c r="D204" i="11"/>
  <c r="P204" i="11" s="1"/>
  <c r="D205" i="11"/>
  <c r="P205" i="11" s="1"/>
  <c r="D206" i="11"/>
  <c r="P206" i="11" s="1"/>
  <c r="D207" i="11"/>
  <c r="P207" i="11" s="1"/>
  <c r="D208" i="11"/>
  <c r="P208" i="11" s="1"/>
  <c r="D209" i="11"/>
  <c r="P209" i="11" s="1"/>
  <c r="D210" i="11"/>
  <c r="P210" i="11" s="1"/>
  <c r="D211" i="11"/>
  <c r="P211" i="11" s="1"/>
  <c r="D212" i="11"/>
  <c r="P212" i="11" s="1"/>
  <c r="D213" i="11"/>
  <c r="P213" i="11" s="1"/>
  <c r="D214" i="11"/>
  <c r="P214" i="11" s="1"/>
  <c r="D215" i="11"/>
  <c r="P215" i="11" s="1"/>
  <c r="D216" i="11"/>
  <c r="P216" i="11" s="1"/>
  <c r="D217" i="11"/>
  <c r="P217" i="11" s="1"/>
  <c r="D218" i="11"/>
  <c r="P218" i="11" s="1"/>
  <c r="D219" i="11"/>
  <c r="P219" i="11" s="1"/>
  <c r="D220" i="11"/>
  <c r="P220" i="11" s="1"/>
  <c r="D221" i="11"/>
  <c r="P221" i="11" s="1"/>
  <c r="D222" i="11"/>
  <c r="P222" i="11" s="1"/>
  <c r="D223" i="11"/>
  <c r="P223" i="11" s="1"/>
  <c r="D224" i="11"/>
  <c r="P224" i="11" s="1"/>
  <c r="D225" i="11"/>
  <c r="P225" i="11" s="1"/>
  <c r="D226" i="11"/>
  <c r="P226" i="11" s="1"/>
  <c r="D227" i="11"/>
  <c r="P227" i="11" s="1"/>
  <c r="D228" i="11"/>
  <c r="P228" i="11" s="1"/>
  <c r="D229" i="11"/>
  <c r="P229" i="11" s="1"/>
  <c r="D230" i="11"/>
  <c r="P230" i="11" s="1"/>
  <c r="D231" i="11"/>
  <c r="P231" i="11" s="1"/>
  <c r="D232" i="11"/>
  <c r="P232" i="11" s="1"/>
  <c r="D233" i="11"/>
  <c r="P233" i="11" s="1"/>
  <c r="D196" i="11"/>
  <c r="P196" i="11" s="1"/>
  <c r="D168" i="11"/>
  <c r="P168" i="11" s="1"/>
  <c r="D169" i="11"/>
  <c r="P169" i="11" s="1"/>
  <c r="D170" i="11"/>
  <c r="P170" i="11" s="1"/>
  <c r="D171" i="11"/>
  <c r="P171" i="11" s="1"/>
  <c r="D172" i="11"/>
  <c r="P172" i="11" s="1"/>
  <c r="D173" i="11"/>
  <c r="P173" i="11" s="1"/>
  <c r="D174" i="11"/>
  <c r="P174" i="11" s="1"/>
  <c r="D175" i="11"/>
  <c r="P175" i="11" s="1"/>
  <c r="D176" i="11"/>
  <c r="P176" i="11" s="1"/>
  <c r="D177" i="11"/>
  <c r="P177" i="11" s="1"/>
  <c r="D178" i="11"/>
  <c r="P178" i="11" s="1"/>
  <c r="D179" i="11"/>
  <c r="P179" i="11" s="1"/>
  <c r="D180" i="11"/>
  <c r="P180" i="11" s="1"/>
  <c r="D181" i="11"/>
  <c r="P181" i="11" s="1"/>
  <c r="D182" i="11"/>
  <c r="P182" i="11" s="1"/>
  <c r="D183" i="11"/>
  <c r="P183" i="11" s="1"/>
  <c r="D184" i="11"/>
  <c r="P184" i="11" s="1"/>
  <c r="D185" i="11"/>
  <c r="P185" i="11" s="1"/>
  <c r="D186" i="11"/>
  <c r="P186" i="11" s="1"/>
  <c r="D187" i="11"/>
  <c r="P187" i="11" s="1"/>
  <c r="D188" i="11"/>
  <c r="P188" i="11" s="1"/>
  <c r="D189" i="11"/>
  <c r="P189" i="11" s="1"/>
  <c r="D190" i="11"/>
  <c r="P190" i="11" s="1"/>
  <c r="D191" i="11"/>
  <c r="P191" i="11" s="1"/>
  <c r="D192" i="11"/>
  <c r="P192" i="11" s="1"/>
  <c r="D193" i="11"/>
  <c r="P193" i="11" s="1"/>
  <c r="D194" i="11"/>
  <c r="P194" i="11" s="1"/>
  <c r="D195" i="11"/>
  <c r="P195" i="11" s="1"/>
  <c r="D167" i="11"/>
  <c r="P167" i="11" s="1"/>
  <c r="D161" i="11"/>
  <c r="P161" i="11" s="1"/>
  <c r="D162" i="11"/>
  <c r="P162" i="11" s="1"/>
  <c r="D163" i="11"/>
  <c r="P163" i="11" s="1"/>
  <c r="D164" i="11"/>
  <c r="P164" i="11" s="1"/>
  <c r="D165" i="11"/>
  <c r="P165" i="11" s="1"/>
  <c r="D166" i="11"/>
  <c r="P166" i="11" s="1"/>
  <c r="D153" i="11"/>
  <c r="P153" i="11" s="1"/>
  <c r="D154" i="11"/>
  <c r="P154" i="11" s="1"/>
  <c r="D155" i="11"/>
  <c r="P155" i="11" s="1"/>
  <c r="D156" i="11"/>
  <c r="P156" i="11" s="1"/>
  <c r="D157" i="11"/>
  <c r="P157" i="11" s="1"/>
  <c r="D158" i="11"/>
  <c r="P158" i="11" s="1"/>
  <c r="D159" i="11"/>
  <c r="P159" i="11" s="1"/>
  <c r="D160" i="11"/>
  <c r="P160" i="11" s="1"/>
  <c r="D110" i="11"/>
  <c r="P110" i="11" s="1"/>
  <c r="D111" i="11"/>
  <c r="P111" i="11" s="1"/>
  <c r="D112" i="11"/>
  <c r="P112" i="11" s="1"/>
  <c r="D113" i="11"/>
  <c r="P113" i="11" s="1"/>
  <c r="D114" i="11"/>
  <c r="P114" i="11" s="1"/>
  <c r="D115" i="11"/>
  <c r="P115" i="11" s="1"/>
  <c r="D116" i="11"/>
  <c r="P116" i="11" s="1"/>
  <c r="D117" i="11"/>
  <c r="P117" i="11" s="1"/>
  <c r="D118" i="11"/>
  <c r="P118" i="11" s="1"/>
  <c r="D119" i="11"/>
  <c r="P119" i="11" s="1"/>
  <c r="D120" i="11"/>
  <c r="P120" i="11" s="1"/>
  <c r="D121" i="11"/>
  <c r="P121" i="11" s="1"/>
  <c r="D122" i="11"/>
  <c r="P122" i="11" s="1"/>
  <c r="D123" i="11"/>
  <c r="P123" i="11" s="1"/>
  <c r="D124" i="11"/>
  <c r="P124" i="11" s="1"/>
  <c r="D125" i="11"/>
  <c r="P125" i="11" s="1"/>
  <c r="D126" i="11"/>
  <c r="P126" i="11" s="1"/>
  <c r="D127" i="11"/>
  <c r="P127" i="11" s="1"/>
  <c r="D128" i="11"/>
  <c r="P128" i="11" s="1"/>
  <c r="D129" i="11"/>
  <c r="P129" i="11" s="1"/>
  <c r="D130" i="11"/>
  <c r="P130" i="11" s="1"/>
  <c r="D131" i="11"/>
  <c r="P131" i="11" s="1"/>
  <c r="D132" i="11"/>
  <c r="P132" i="11" s="1"/>
  <c r="D133" i="11"/>
  <c r="P133" i="11" s="1"/>
  <c r="D134" i="11"/>
  <c r="P134" i="11" s="1"/>
  <c r="D135" i="11"/>
  <c r="P135" i="11" s="1"/>
  <c r="D136" i="11"/>
  <c r="P136" i="11" s="1"/>
  <c r="D137" i="11"/>
  <c r="P137" i="11" s="1"/>
  <c r="D138" i="11"/>
  <c r="P138" i="11" s="1"/>
  <c r="D139" i="11"/>
  <c r="P139" i="11" s="1"/>
  <c r="D140" i="11"/>
  <c r="P140" i="11" s="1"/>
  <c r="D141" i="11"/>
  <c r="P141" i="11" s="1"/>
  <c r="D142" i="11"/>
  <c r="P142" i="11" s="1"/>
  <c r="D143" i="11"/>
  <c r="P143" i="11" s="1"/>
  <c r="D144" i="11"/>
  <c r="P144" i="11" s="1"/>
  <c r="D145" i="11"/>
  <c r="P145" i="11" s="1"/>
  <c r="D146" i="11"/>
  <c r="P146" i="11" s="1"/>
  <c r="D147" i="11"/>
  <c r="P147" i="11" s="1"/>
  <c r="D148" i="11"/>
  <c r="P148" i="11" s="1"/>
  <c r="D149" i="11"/>
  <c r="P149" i="11" s="1"/>
  <c r="D150" i="11"/>
  <c r="P150" i="11" s="1"/>
  <c r="D151" i="11"/>
  <c r="P151" i="11" s="1"/>
  <c r="D152" i="11"/>
  <c r="P152" i="11" s="1"/>
  <c r="D109" i="11"/>
  <c r="P109" i="11" s="1"/>
  <c r="D81" i="11"/>
  <c r="P81" i="11" s="1"/>
  <c r="D82" i="11"/>
  <c r="P82" i="11" s="1"/>
  <c r="D83" i="11"/>
  <c r="P83" i="11" s="1"/>
  <c r="D84" i="11"/>
  <c r="P84" i="11" s="1"/>
  <c r="D85" i="11"/>
  <c r="P85" i="11" s="1"/>
  <c r="D86" i="11"/>
  <c r="P86" i="11" s="1"/>
  <c r="D87" i="11"/>
  <c r="P87" i="11" s="1"/>
  <c r="D88" i="11"/>
  <c r="P88" i="11" s="1"/>
  <c r="D89" i="11"/>
  <c r="P89" i="11" s="1"/>
  <c r="D90" i="11"/>
  <c r="P90" i="11" s="1"/>
  <c r="D91" i="11"/>
  <c r="P91" i="11" s="1"/>
  <c r="D92" i="11"/>
  <c r="P92" i="11" s="1"/>
  <c r="D93" i="11"/>
  <c r="P93" i="11" s="1"/>
  <c r="D94" i="11"/>
  <c r="P94" i="11" s="1"/>
  <c r="D95" i="11"/>
  <c r="P95" i="11" s="1"/>
  <c r="D96" i="11"/>
  <c r="P96" i="11" s="1"/>
  <c r="D97" i="11"/>
  <c r="P97" i="11" s="1"/>
  <c r="D98" i="11"/>
  <c r="P98" i="11" s="1"/>
  <c r="D99" i="11"/>
  <c r="P99" i="11" s="1"/>
  <c r="D100" i="11"/>
  <c r="P100" i="11" s="1"/>
  <c r="D101" i="11"/>
  <c r="P101" i="11" s="1"/>
  <c r="D102" i="11"/>
  <c r="P102" i="11" s="1"/>
  <c r="D103" i="11"/>
  <c r="P103" i="11" s="1"/>
  <c r="D104" i="11"/>
  <c r="P104" i="11" s="1"/>
  <c r="D105" i="11"/>
  <c r="P105" i="11" s="1"/>
  <c r="D106" i="11"/>
  <c r="P106" i="11" s="1"/>
  <c r="D107" i="11"/>
  <c r="P107" i="11" s="1"/>
  <c r="D108" i="11"/>
  <c r="P108" i="11" s="1"/>
  <c r="D80" i="11"/>
  <c r="P80" i="11" s="1"/>
  <c r="D77" i="11"/>
  <c r="P77" i="11" s="1"/>
  <c r="D78" i="11"/>
  <c r="P78" i="11" s="1"/>
  <c r="D79" i="11"/>
  <c r="P79" i="11" s="1"/>
  <c r="D55" i="11"/>
  <c r="P55" i="11" s="1"/>
  <c r="D56" i="11"/>
  <c r="P56" i="11" s="1"/>
  <c r="D57" i="11"/>
  <c r="P57" i="11" s="1"/>
  <c r="D58" i="11"/>
  <c r="P58" i="11" s="1"/>
  <c r="D59" i="11"/>
  <c r="P59" i="11" s="1"/>
  <c r="D60" i="11"/>
  <c r="P60" i="11" s="1"/>
  <c r="D61" i="11"/>
  <c r="P61" i="11" s="1"/>
  <c r="D62" i="11"/>
  <c r="P62" i="11" s="1"/>
  <c r="D63" i="11"/>
  <c r="P63" i="11" s="1"/>
  <c r="D64" i="11"/>
  <c r="P64" i="11" s="1"/>
  <c r="D65" i="11"/>
  <c r="P65" i="11" s="1"/>
  <c r="D66" i="11"/>
  <c r="P66" i="11" s="1"/>
  <c r="D67" i="11"/>
  <c r="P67" i="11" s="1"/>
  <c r="D68" i="11"/>
  <c r="P68" i="11" s="1"/>
  <c r="D69" i="11"/>
  <c r="P69" i="11" s="1"/>
  <c r="D70" i="11"/>
  <c r="P70" i="11" s="1"/>
  <c r="D71" i="11"/>
  <c r="P71" i="11" s="1"/>
  <c r="D72" i="11"/>
  <c r="P72" i="11" s="1"/>
  <c r="D73" i="11"/>
  <c r="P73" i="11" s="1"/>
  <c r="D74" i="11"/>
  <c r="P74" i="11" s="1"/>
  <c r="D75" i="11"/>
  <c r="P75" i="11" s="1"/>
  <c r="D76" i="11"/>
  <c r="P76" i="11" s="1"/>
  <c r="D54" i="11"/>
  <c r="P54" i="11" s="1"/>
  <c r="D42" i="11"/>
  <c r="P42" i="11" s="1"/>
  <c r="D43" i="11"/>
  <c r="P43" i="11" s="1"/>
  <c r="D44" i="11"/>
  <c r="P44" i="11" s="1"/>
  <c r="D45" i="11"/>
  <c r="P45" i="11" s="1"/>
  <c r="D46" i="11"/>
  <c r="P46" i="11" s="1"/>
  <c r="D47" i="11"/>
  <c r="P47" i="11" s="1"/>
  <c r="D48" i="11"/>
  <c r="P48" i="11" s="1"/>
  <c r="D49" i="11"/>
  <c r="P49" i="11" s="1"/>
  <c r="D50" i="11"/>
  <c r="P50" i="11" s="1"/>
  <c r="D51" i="11"/>
  <c r="P51" i="11" s="1"/>
  <c r="D52" i="11"/>
  <c r="P52" i="11" s="1"/>
  <c r="D53" i="11"/>
  <c r="P53" i="11" s="1"/>
  <c r="D41" i="11"/>
  <c r="P41" i="11" s="1"/>
  <c r="D37" i="11"/>
  <c r="P37" i="11" s="1"/>
  <c r="D38" i="11"/>
  <c r="P38" i="11" s="1"/>
  <c r="D39" i="11"/>
  <c r="P39" i="11" s="1"/>
  <c r="D40" i="11"/>
  <c r="P40" i="11" s="1"/>
  <c r="D34" i="11"/>
  <c r="P34" i="11" s="1"/>
  <c r="D35" i="11"/>
  <c r="P35" i="11" s="1"/>
  <c r="D36" i="11"/>
  <c r="P36" i="11" s="1"/>
  <c r="D29" i="11"/>
  <c r="P29" i="11" s="1"/>
  <c r="D30" i="11"/>
  <c r="P30" i="11" s="1"/>
  <c r="D31" i="11"/>
  <c r="P31" i="11" s="1"/>
  <c r="D32" i="11"/>
  <c r="P32" i="11" s="1"/>
  <c r="D33" i="11"/>
  <c r="P33" i="11" s="1"/>
  <c r="D23" i="11"/>
  <c r="P23" i="11" s="1"/>
  <c r="D24" i="11"/>
  <c r="P24" i="11" s="1"/>
  <c r="D25" i="11"/>
  <c r="P25" i="11" s="1"/>
  <c r="D26" i="11"/>
  <c r="P26" i="11" s="1"/>
  <c r="D27" i="11"/>
  <c r="P27" i="11" s="1"/>
  <c r="D28" i="11"/>
  <c r="P28" i="11" s="1"/>
  <c r="D16" i="11"/>
  <c r="P16" i="11" s="1"/>
  <c r="D17" i="11"/>
  <c r="P17" i="11" s="1"/>
  <c r="D18" i="11"/>
  <c r="P18" i="11" s="1"/>
  <c r="D19" i="11"/>
  <c r="P19" i="11" s="1"/>
  <c r="D20" i="11"/>
  <c r="P20" i="11" s="1"/>
  <c r="D21" i="11"/>
  <c r="P21" i="11" s="1"/>
  <c r="D22" i="11"/>
  <c r="P22" i="11" s="1"/>
  <c r="D15" i="11"/>
  <c r="P15" i="11" s="1"/>
  <c r="D3" i="11"/>
  <c r="P3" i="11" s="1"/>
  <c r="D4" i="11"/>
  <c r="P4" i="11" s="1"/>
  <c r="D5" i="11"/>
  <c r="P5" i="11" s="1"/>
  <c r="D6" i="11"/>
  <c r="P6" i="11" s="1"/>
  <c r="D7" i="11"/>
  <c r="P7" i="11" s="1"/>
  <c r="D8" i="11"/>
  <c r="P8" i="11" s="1"/>
  <c r="D9" i="11"/>
  <c r="P9" i="11" s="1"/>
  <c r="D10" i="11"/>
  <c r="P10" i="11" s="1"/>
  <c r="D11" i="11"/>
  <c r="P11" i="11" s="1"/>
  <c r="D12" i="11"/>
  <c r="P12" i="11" s="1"/>
  <c r="D13" i="11"/>
  <c r="P13" i="11" s="1"/>
  <c r="D14" i="11"/>
  <c r="P14" i="11" s="1"/>
  <c r="D2" i="11"/>
  <c r="P2" i="11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28" i="2"/>
  <c r="A29" i="2"/>
  <c r="A30" i="2"/>
  <c r="A31" i="2"/>
  <c r="A3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27" i="2"/>
  <c r="A26" i="2"/>
  <c r="A11" i="2"/>
  <c r="A12" i="2"/>
  <c r="A13" i="2"/>
  <c r="A14" i="2"/>
  <c r="A15" i="2"/>
  <c r="A16" i="2"/>
  <c r="A17" i="2" s="1"/>
  <c r="A18" i="2" s="1"/>
  <c r="A19" i="2" s="1"/>
  <c r="A20" i="2" s="1"/>
  <c r="A21" i="2" s="1"/>
  <c r="A10" i="2"/>
  <c r="B37" i="6" l="1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65" i="7"/>
  <c r="B63" i="7"/>
  <c r="B61" i="7"/>
  <c r="B59" i="7"/>
  <c r="B57" i="7"/>
  <c r="B55" i="7"/>
  <c r="B53" i="7"/>
  <c r="B51" i="7"/>
  <c r="B49" i="7"/>
  <c r="B47" i="7"/>
  <c r="B45" i="7"/>
  <c r="B43" i="7"/>
  <c r="B41" i="7"/>
  <c r="B39" i="7"/>
  <c r="B37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B9" i="7"/>
  <c r="B65" i="5"/>
  <c r="B63" i="5"/>
  <c r="B61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50" i="3"/>
  <c r="B48" i="3"/>
  <c r="B46" i="3"/>
  <c r="B44" i="3"/>
  <c r="B42" i="3"/>
  <c r="B40" i="3"/>
  <c r="B38" i="3"/>
  <c r="B36" i="3"/>
  <c r="B34" i="3"/>
  <c r="B32" i="3"/>
  <c r="B30" i="3"/>
  <c r="B28" i="3"/>
  <c r="B26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28" i="2"/>
  <c r="B30" i="2"/>
  <c r="B32" i="2"/>
  <c r="B34" i="2"/>
  <c r="B36" i="2"/>
  <c r="B38" i="2"/>
  <c r="B40" i="2"/>
  <c r="B42" i="2"/>
  <c r="B44" i="2"/>
  <c r="B46" i="2"/>
  <c r="B48" i="2"/>
  <c r="B50" i="2"/>
  <c r="B26" i="2"/>
  <c r="A1" i="9"/>
  <c r="B1" i="4"/>
  <c r="B1" i="5"/>
  <c r="B1" i="6"/>
  <c r="B1" i="7"/>
  <c r="B1" i="3"/>
  <c r="B1" i="2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D14" i="9" l="1"/>
  <c r="F6" i="9"/>
  <c r="F14" i="9" s="1"/>
  <c r="B21" i="2"/>
  <c r="B10" i="2" l="1"/>
  <c r="B11" i="2"/>
  <c r="B12" i="2"/>
  <c r="B13" i="2"/>
  <c r="B14" i="2"/>
  <c r="B15" i="2"/>
  <c r="B16" i="2"/>
  <c r="B17" i="2"/>
  <c r="B18" i="2"/>
  <c r="B19" i="2"/>
  <c r="B20" i="2"/>
  <c r="B9" i="2"/>
</calcChain>
</file>

<file path=xl/sharedStrings.xml><?xml version="1.0" encoding="utf-8"?>
<sst xmlns="http://schemas.openxmlformats.org/spreadsheetml/2006/main" count="338" uniqueCount="237">
  <si>
    <t>地区協会名</t>
    <rPh sb="0" eb="2">
      <t>チク</t>
    </rPh>
    <rPh sb="2" eb="4">
      <t>キョウカイ</t>
    </rPh>
    <rPh sb="4" eb="5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</si>
  <si>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</si>
  <si>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会長名</t>
    <rPh sb="0" eb="3">
      <t>カイチョウメイ</t>
    </rPh>
    <phoneticPr fontId="2"/>
  </si>
  <si>
    <t>住所</t>
    <rPh sb="0" eb="2">
      <t>ジュウショ</t>
    </rPh>
    <phoneticPr fontId="2"/>
  </si>
  <si>
    <t>地区協会</t>
    <rPh sb="0" eb="2">
      <t>チク</t>
    </rPh>
    <rPh sb="2" eb="4">
      <t>キョウカイ</t>
    </rPh>
    <phoneticPr fontId="2"/>
  </si>
  <si>
    <t>責任者名</t>
    <rPh sb="0" eb="3">
      <t>セキニンシャ</t>
    </rPh>
    <rPh sb="3" eb="4">
      <t>メイ</t>
    </rPh>
    <phoneticPr fontId="2"/>
  </si>
  <si>
    <t>印</t>
    <rPh sb="0" eb="1">
      <t>イン</t>
    </rPh>
    <phoneticPr fontId="2"/>
  </si>
  <si>
    <t>地区</t>
    <rPh sb="0" eb="2">
      <t>チク</t>
    </rPh>
    <phoneticPr fontId="2"/>
  </si>
  <si>
    <t>No.</t>
    <phoneticPr fontId="2"/>
  </si>
  <si>
    <t>ふりがな</t>
    <phoneticPr fontId="2"/>
  </si>
  <si>
    <t>生年月日
(西暦/月/日)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</si>
  <si>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日本協会登録番号
(10桁の番号)</t>
    <rPh sb="0" eb="2">
      <t>ニホン</t>
    </rPh>
    <rPh sb="2" eb="4">
      <t>キョウカイ</t>
    </rPh>
    <rPh sb="4" eb="6">
      <t>トウロク</t>
    </rPh>
    <rPh sb="6" eb="8">
      <t>バンゴウ</t>
    </rPh>
    <rPh sb="12" eb="13">
      <t>ケタ</t>
    </rPh>
    <rPh sb="14" eb="16">
      <t>バンゴウ</t>
    </rPh>
    <phoneticPr fontId="2"/>
  </si>
  <si>
    <t>所属
(学校名)</t>
    <rPh sb="0" eb="2">
      <t>ショゾク</t>
    </rPh>
    <rPh sb="4" eb="7">
      <t>ガッコウメイ</t>
    </rPh>
    <phoneticPr fontId="2"/>
  </si>
  <si>
    <t>氏　名</t>
    <rPh sb="0" eb="1">
      <t>シ</t>
    </rPh>
    <rPh sb="2" eb="3">
      <t>ナ</t>
    </rPh>
    <phoneticPr fontId="2"/>
  </si>
  <si>
    <t>学年</t>
    <rPh sb="0" eb="1">
      <t>ガク</t>
    </rPh>
    <rPh sb="1" eb="2">
      <t>トシ</t>
    </rPh>
    <phoneticPr fontId="2"/>
  </si>
  <si>
    <t>所属</t>
    <rPh sb="0" eb="2">
      <t>ショゾク</t>
    </rPh>
    <phoneticPr fontId="2"/>
  </si>
  <si>
    <t>参加人数</t>
    <rPh sb="0" eb="4">
      <t>サンカニンズウ</t>
    </rPh>
    <phoneticPr fontId="2"/>
  </si>
  <si>
    <t>参加料</t>
    <rPh sb="0" eb="3">
      <t>サンカリョウ</t>
    </rPh>
    <phoneticPr fontId="2"/>
  </si>
  <si>
    <t>種　目</t>
    <rPh sb="0" eb="1">
      <t>シュ</t>
    </rPh>
    <rPh sb="2" eb="3">
      <t>メ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</si>
  <si>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</si>
  <si>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</si>
  <si>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</si>
  <si>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t>基本事項入力シート</t>
    <rPh sb="0" eb="2">
      <t>キホン</t>
    </rPh>
    <rPh sb="2" eb="4">
      <t>ジコウ</t>
    </rPh>
    <rPh sb="4" eb="6">
      <t>ニュウリョク</t>
    </rPh>
    <phoneticPr fontId="2"/>
  </si>
  <si>
    <t>※申し込み責任者の方へお願い</t>
    <rPh sb="1" eb="2">
      <t>モウ</t>
    </rPh>
    <rPh sb="3" eb="4">
      <t>コ</t>
    </rPh>
    <rPh sb="5" eb="8">
      <t>セキニンシャ</t>
    </rPh>
    <rPh sb="9" eb="10">
      <t>カタ</t>
    </rPh>
    <rPh sb="12" eb="13">
      <t>ネガ</t>
    </rPh>
    <phoneticPr fontId="2"/>
  </si>
  <si>
    <r>
      <t>　必ず、</t>
    </r>
    <r>
      <rPr>
        <b/>
        <sz val="11"/>
        <color theme="1"/>
        <rFont val="游ゴシック"/>
        <family val="3"/>
        <charset val="128"/>
        <scheme val="minor"/>
      </rPr>
      <t>申し込み参加数の確認</t>
    </r>
    <r>
      <rPr>
        <sz val="11"/>
        <color theme="1"/>
        <rFont val="游ゴシック"/>
        <family val="2"/>
        <charset val="128"/>
        <scheme val="minor"/>
      </rPr>
      <t>をお願いいたします。
　ダブルスにおいて地区協会をまたぐ選手がいる場合については
　どちらかの協会から納入をお願いいたします。
　その場合につきましても、申し込みの際に連絡をお願いいたします。</t>
    </r>
    <rPh sb="1" eb="2">
      <t>カナラ</t>
    </rPh>
    <rPh sb="4" eb="5">
      <t>モウ</t>
    </rPh>
    <rPh sb="6" eb="7">
      <t>コ</t>
    </rPh>
    <rPh sb="8" eb="11">
      <t>サンカスウ</t>
    </rPh>
    <rPh sb="12" eb="14">
      <t>カクニン</t>
    </rPh>
    <rPh sb="16" eb="17">
      <t>ネガ</t>
    </rPh>
    <rPh sb="34" eb="38">
      <t>チクキョウカイ</t>
    </rPh>
    <rPh sb="42" eb="44">
      <t>センシュ</t>
    </rPh>
    <rPh sb="47" eb="49">
      <t>バアイ</t>
    </rPh>
    <rPh sb="61" eb="63">
      <t>キョウカイ</t>
    </rPh>
    <rPh sb="65" eb="67">
      <t>ノウニュウ</t>
    </rPh>
    <rPh sb="69" eb="70">
      <t>ネガ</t>
    </rPh>
    <rPh sb="81" eb="83">
      <t>バアイ</t>
    </rPh>
    <rPh sb="91" eb="92">
      <t>モウ</t>
    </rPh>
    <rPh sb="93" eb="94">
      <t>コ</t>
    </rPh>
    <rPh sb="96" eb="97">
      <t>サイ</t>
    </rPh>
    <rPh sb="98" eb="100">
      <t>レンラク</t>
    </rPh>
    <rPh sb="102" eb="103">
      <t>ネガ</t>
    </rPh>
    <phoneticPr fontId="2"/>
  </si>
  <si>
    <t>以下、必ずお読みください！</t>
    <rPh sb="0" eb="2">
      <t>イカ</t>
    </rPh>
    <rPh sb="3" eb="4">
      <t>カナラ</t>
    </rPh>
    <rPh sb="6" eb="7">
      <t>ヨ</t>
    </rPh>
    <phoneticPr fontId="2"/>
  </si>
  <si>
    <t>地区協会の会長印を押印したもので受付を行います。</t>
    <rPh sb="0" eb="4">
      <t>チクキョウカイ</t>
    </rPh>
    <rPh sb="5" eb="8">
      <t>カイチョウイン</t>
    </rPh>
    <rPh sb="9" eb="11">
      <t>オウイン</t>
    </rPh>
    <rPh sb="16" eb="18">
      <t>ウケツケ</t>
    </rPh>
    <rPh sb="19" eb="20">
      <t>オコナ</t>
    </rPh>
    <phoneticPr fontId="2"/>
  </si>
  <si>
    <t>必要事項を全て記入し、郵送ください。</t>
    <rPh sb="0" eb="4">
      <t>ヒツヨウジコウ</t>
    </rPh>
    <rPh sb="5" eb="6">
      <t>スベ</t>
    </rPh>
    <rPh sb="7" eb="9">
      <t>キニュウ</t>
    </rPh>
    <rPh sb="11" eb="13">
      <t>ユウソウ</t>
    </rPh>
    <phoneticPr fontId="2"/>
  </si>
  <si>
    <t>　・BS,BD</t>
    <phoneticPr fontId="2"/>
  </si>
  <si>
    <t>　・GS,GD</t>
    <phoneticPr fontId="2"/>
  </si>
  <si>
    <t>①参加申込書</t>
    <rPh sb="1" eb="6">
      <t>サンカモウシコミショ</t>
    </rPh>
    <phoneticPr fontId="2"/>
  </si>
  <si>
    <t>②参加費集計表</t>
    <rPh sb="1" eb="7">
      <t>サンカヒシュウケイヒョウ</t>
    </rPh>
    <phoneticPr fontId="2"/>
  </si>
  <si>
    <t>このExcelファイルデータをメールに添付して、</t>
    <rPh sb="19" eb="21">
      <t>テンプ</t>
    </rPh>
    <phoneticPr fontId="2"/>
  </si>
  <si>
    <t>申し込み先のメールアドレスに送付してください。</t>
    <rPh sb="0" eb="1">
      <t>モウ</t>
    </rPh>
    <rPh sb="2" eb="3">
      <t>コ</t>
    </rPh>
    <rPh sb="4" eb="5">
      <t>サキ</t>
    </rPh>
    <rPh sb="14" eb="16">
      <t>ソウフ</t>
    </rPh>
    <phoneticPr fontId="2"/>
  </si>
  <si>
    <t>会員番号（１０桁）を必ず入力してください。</t>
    <rPh sb="0" eb="4">
      <t>カイインバンゴウ</t>
    </rPh>
    <rPh sb="7" eb="8">
      <t>ケタ</t>
    </rPh>
    <rPh sb="10" eb="11">
      <t>カナラ</t>
    </rPh>
    <rPh sb="12" eb="14">
      <t>ニュウリョク</t>
    </rPh>
    <phoneticPr fontId="2"/>
  </si>
  <si>
    <t>姓と名の間は全角スペース</t>
    <rPh sb="0" eb="1">
      <t>セイ</t>
    </rPh>
    <rPh sb="2" eb="3">
      <t>ナ</t>
    </rPh>
    <rPh sb="4" eb="5">
      <t>アイダ</t>
    </rPh>
    <rPh sb="6" eb="8">
      <t>ゼンカク</t>
    </rPh>
    <phoneticPr fontId="2"/>
  </si>
  <si>
    <t>〃は使用しない</t>
    <rPh sb="2" eb="4">
      <t>シヨウ</t>
    </rPh>
    <phoneticPr fontId="2"/>
  </si>
  <si>
    <t>してください。</t>
    <phoneticPr fontId="2"/>
  </si>
  <si>
    <t>第80回　国民スポーツ大会バドミントン競技会北海道予選会</t>
    <rPh sb="0" eb="1">
      <t>ダイ</t>
    </rPh>
    <rPh sb="3" eb="4">
      <t>カイ</t>
    </rPh>
    <rPh sb="5" eb="7">
      <t>コクミン</t>
    </rPh>
    <rPh sb="11" eb="13">
      <t>タイカイ</t>
    </rPh>
    <rPh sb="19" eb="22">
      <t>キョウギカイ</t>
    </rPh>
    <rPh sb="22" eb="25">
      <t>ホッカイドウ</t>
    </rPh>
    <rPh sb="25" eb="28">
      <t>ヨセンカイ</t>
    </rPh>
    <phoneticPr fontId="2"/>
  </si>
  <si>
    <t>少年男子シングルス（BS）</t>
    <rPh sb="0" eb="2">
      <t>ショウネン</t>
    </rPh>
    <rPh sb="2" eb="4">
      <t>ダンシ</t>
    </rPh>
    <phoneticPr fontId="2"/>
  </si>
  <si>
    <t>少年男子ダブルス（BD）</t>
    <rPh sb="0" eb="2">
      <t>ショウネン</t>
    </rPh>
    <rPh sb="2" eb="4">
      <t>ダンシ</t>
    </rPh>
    <phoneticPr fontId="2"/>
  </si>
  <si>
    <t>少年女子シングルス（GS）</t>
    <rPh sb="0" eb="2">
      <t>ショウネン</t>
    </rPh>
    <rPh sb="2" eb="4">
      <t>ジョシ</t>
    </rPh>
    <phoneticPr fontId="2"/>
  </si>
  <si>
    <t>少年女子ダブルス（GD)</t>
    <rPh sb="0" eb="2">
      <t>ショウネン</t>
    </rPh>
    <rPh sb="2" eb="4">
      <t>ジョシ</t>
    </rPh>
    <phoneticPr fontId="2"/>
  </si>
  <si>
    <t>少年</t>
    <rPh sb="0" eb="2">
      <t>ショウネン</t>
    </rPh>
    <phoneticPr fontId="2"/>
  </si>
  <si>
    <t>成年</t>
    <rPh sb="0" eb="2">
      <t>セイネン</t>
    </rPh>
    <phoneticPr fontId="2"/>
  </si>
  <si>
    <t>成年男子シングルス（MS）</t>
    <rPh sb="0" eb="2">
      <t>セイネン</t>
    </rPh>
    <rPh sb="2" eb="4">
      <t>ダンシ</t>
    </rPh>
    <phoneticPr fontId="2"/>
  </si>
  <si>
    <t>成年男子ダブルス（MD)</t>
    <rPh sb="0" eb="2">
      <t>セイネン</t>
    </rPh>
    <rPh sb="2" eb="4">
      <t>ダンシ</t>
    </rPh>
    <phoneticPr fontId="2"/>
  </si>
  <si>
    <t>成年女子シングルス（WS）</t>
    <rPh sb="0" eb="2">
      <t>セイネン</t>
    </rPh>
    <rPh sb="2" eb="4">
      <t>ジョシ</t>
    </rPh>
    <phoneticPr fontId="2"/>
  </si>
  <si>
    <t>成年女子ダブルス（WD)</t>
    <rPh sb="0" eb="2">
      <t>セイネン</t>
    </rPh>
    <rPh sb="2" eb="4">
      <t>ジョシ</t>
    </rPh>
    <phoneticPr fontId="2"/>
  </si>
  <si>
    <t>申し込みの書類は次の5種類となります。</t>
    <rPh sb="0" eb="1">
      <t>モウ</t>
    </rPh>
    <rPh sb="2" eb="3">
      <t>コ</t>
    </rPh>
    <rPh sb="5" eb="7">
      <t>ショルイ</t>
    </rPh>
    <rPh sb="8" eb="9">
      <t>ツギ</t>
    </rPh>
    <rPh sb="11" eb="13">
      <t>シュルイ</t>
    </rPh>
    <phoneticPr fontId="2"/>
  </si>
  <si>
    <t>送付先アドレス：（senkon＠hokkaido-badminton.com)</t>
    <rPh sb="0" eb="3">
      <t>ソウフサキ</t>
    </rPh>
    <phoneticPr fontId="2"/>
  </si>
  <si>
    <t>必ず登録処理を済ませてください。</t>
    <rPh sb="0" eb="1">
      <t>カナラ</t>
    </rPh>
    <rPh sb="2" eb="6">
      <t>トウロクショリ</t>
    </rPh>
    <rPh sb="7" eb="8">
      <t>ス</t>
    </rPh>
    <phoneticPr fontId="2"/>
  </si>
  <si>
    <t>少年については、地区での順番通りに記入</t>
    <rPh sb="0" eb="2">
      <t>ショウネン</t>
    </rPh>
    <rPh sb="8" eb="10">
      <t>チク</t>
    </rPh>
    <rPh sb="12" eb="15">
      <t>ジュンバンドオ</t>
    </rPh>
    <rPh sb="17" eb="19">
      <t>キニュウ</t>
    </rPh>
    <phoneticPr fontId="2"/>
  </si>
  <si>
    <t>成年につきましては、通し番号となります。</t>
    <rPh sb="0" eb="2">
      <t>セイネン</t>
    </rPh>
    <rPh sb="10" eb="11">
      <t>トオ</t>
    </rPh>
    <rPh sb="12" eb="14">
      <t>バンゴウ</t>
    </rPh>
    <phoneticPr fontId="2"/>
  </si>
  <si>
    <t>【男子】少年の部</t>
    <rPh sb="1" eb="3">
      <t>ダンシ</t>
    </rPh>
    <rPh sb="4" eb="6">
      <t>ショウネン</t>
    </rPh>
    <rPh sb="7" eb="8">
      <t>ブ</t>
    </rPh>
    <phoneticPr fontId="2"/>
  </si>
  <si>
    <t>　・MS</t>
    <phoneticPr fontId="2"/>
  </si>
  <si>
    <t>　・MD</t>
    <phoneticPr fontId="2"/>
  </si>
  <si>
    <t>　・WS</t>
    <phoneticPr fontId="2"/>
  </si>
  <si>
    <t>　・WD</t>
    <phoneticPr fontId="2"/>
  </si>
  <si>
    <t>BS推</t>
    <rPh sb="2" eb="3">
      <t>スイ</t>
    </rPh>
    <phoneticPr fontId="2"/>
  </si>
  <si>
    <t>BS1</t>
    <phoneticPr fontId="2"/>
  </si>
  <si>
    <t>BS2</t>
  </si>
  <si>
    <t>BS3</t>
  </si>
  <si>
    <t>BS4</t>
  </si>
  <si>
    <t>BS5</t>
  </si>
  <si>
    <t>BS6</t>
  </si>
  <si>
    <t>BS7</t>
  </si>
  <si>
    <t>BS8</t>
  </si>
  <si>
    <t>BD推</t>
    <rPh sb="2" eb="3">
      <t>スイ</t>
    </rPh>
    <phoneticPr fontId="2"/>
  </si>
  <si>
    <t>BD1</t>
    <phoneticPr fontId="2"/>
  </si>
  <si>
    <t>BD2</t>
  </si>
  <si>
    <t>BD3</t>
  </si>
  <si>
    <t>BD4</t>
  </si>
  <si>
    <t>BD5</t>
  </si>
  <si>
    <t>BD6</t>
  </si>
  <si>
    <t>BD7</t>
  </si>
  <si>
    <t>BD8</t>
  </si>
  <si>
    <t>フリガナ</t>
  </si>
  <si>
    <t>フリガナ</t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</si>
  <si>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】少年の部</t>
    </r>
    <rPh sb="1" eb="3">
      <t>ジョシ</t>
    </rPh>
    <rPh sb="4" eb="6">
      <t>ショウネン</t>
    </rPh>
    <rPh sb="7" eb="8">
      <t>ブ</t>
    </rPh>
    <phoneticPr fontId="2"/>
  </si>
  <si>
    <t>GS推</t>
    <rPh sb="2" eb="3">
      <t>スイ</t>
    </rPh>
    <phoneticPr fontId="2"/>
  </si>
  <si>
    <t>少年男子シングルス</t>
    <rPh sb="0" eb="2">
      <t>ショウネン</t>
    </rPh>
    <rPh sb="2" eb="4">
      <t>ダンシ</t>
    </rPh>
    <phoneticPr fontId="2"/>
  </si>
  <si>
    <t>少年男子ダブルス</t>
    <rPh sb="0" eb="2">
      <t>ショウネン</t>
    </rPh>
    <rPh sb="2" eb="4">
      <t>ダンシ</t>
    </rPh>
    <phoneticPr fontId="2"/>
  </si>
  <si>
    <t>少年女子シングルス</t>
    <rPh sb="0" eb="2">
      <t>ショウネン</t>
    </rPh>
    <rPh sb="2" eb="4">
      <t>ジョシ</t>
    </rPh>
    <phoneticPr fontId="2"/>
  </si>
  <si>
    <t>少年女子ダブルス</t>
    <rPh sb="0" eb="2">
      <t>ショウネン</t>
    </rPh>
    <rPh sb="2" eb="4">
      <t>ジョシ</t>
    </rPh>
    <phoneticPr fontId="2"/>
  </si>
  <si>
    <t>GS1</t>
    <phoneticPr fontId="2"/>
  </si>
  <si>
    <t>GS2</t>
  </si>
  <si>
    <t>GS3</t>
  </si>
  <si>
    <t>GS4</t>
  </si>
  <si>
    <t>GS5</t>
  </si>
  <si>
    <t>GS6</t>
  </si>
  <si>
    <t>GS7</t>
  </si>
  <si>
    <t>GS8</t>
  </si>
  <si>
    <t>GD推</t>
    <rPh sb="2" eb="3">
      <t>スイ</t>
    </rPh>
    <phoneticPr fontId="2"/>
  </si>
  <si>
    <t>GD1</t>
    <phoneticPr fontId="2"/>
  </si>
  <si>
    <t>GD2</t>
  </si>
  <si>
    <t>GD3</t>
  </si>
  <si>
    <t>GD4</t>
  </si>
  <si>
    <t>GD5</t>
  </si>
  <si>
    <t>GD6</t>
  </si>
  <si>
    <t>GD7</t>
  </si>
  <si>
    <t>GD8</t>
  </si>
  <si>
    <t>【男子】成年の部</t>
    <rPh sb="1" eb="3">
      <t>ダンシ</t>
    </rPh>
    <rPh sb="4" eb="6">
      <t>セイネン</t>
    </rPh>
    <rPh sb="7" eb="8">
      <t>ブ</t>
    </rPh>
    <phoneticPr fontId="2"/>
  </si>
  <si>
    <t>成年男子シングルス</t>
    <rPh sb="0" eb="2">
      <t>セイネン</t>
    </rPh>
    <rPh sb="2" eb="4">
      <t>ダンシ</t>
    </rPh>
    <phoneticPr fontId="2"/>
  </si>
  <si>
    <t>成年男子ダブルス</t>
    <rPh sb="0" eb="2">
      <t>セイネン</t>
    </rPh>
    <rPh sb="2" eb="4">
      <t>ダンシ</t>
    </rPh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</si>
  <si>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】成年の部</t>
    </r>
    <rPh sb="1" eb="3">
      <t>ジョシ</t>
    </rPh>
    <rPh sb="4" eb="6">
      <t>セイネン</t>
    </rPh>
    <rPh sb="7" eb="8">
      <t>ブ</t>
    </rPh>
    <phoneticPr fontId="2"/>
  </si>
  <si>
    <t>成年女子シングルス</t>
    <rPh sb="0" eb="2">
      <t>セイネン</t>
    </rPh>
    <rPh sb="2" eb="4">
      <t>ジョシ</t>
    </rPh>
    <phoneticPr fontId="2"/>
  </si>
  <si>
    <t>成年女子ダブルス</t>
    <rPh sb="0" eb="2">
      <t>セイネン</t>
    </rPh>
    <rPh sb="2" eb="4">
      <t>ジョシ</t>
    </rPh>
    <phoneticPr fontId="2"/>
  </si>
  <si>
    <t>MS推</t>
    <rPh sb="2" eb="3">
      <t>スイ</t>
    </rPh>
    <phoneticPr fontId="2"/>
  </si>
  <si>
    <t>MS1</t>
    <phoneticPr fontId="2"/>
  </si>
  <si>
    <t>MS2</t>
  </si>
  <si>
    <t>MS3</t>
  </si>
  <si>
    <t>MS4</t>
  </si>
  <si>
    <t>MS5</t>
  </si>
  <si>
    <t>MS6</t>
  </si>
  <si>
    <t>MS7</t>
  </si>
  <si>
    <t>MS8</t>
  </si>
  <si>
    <t>MS9</t>
  </si>
  <si>
    <t>MS10</t>
  </si>
  <si>
    <t>MS11</t>
  </si>
  <si>
    <t>MS12</t>
  </si>
  <si>
    <t>MS13</t>
  </si>
  <si>
    <t>MS14</t>
  </si>
  <si>
    <t>MS15</t>
  </si>
  <si>
    <t>MS16</t>
  </si>
  <si>
    <t>MS17</t>
  </si>
  <si>
    <t>MS18</t>
  </si>
  <si>
    <t>MS19</t>
  </si>
  <si>
    <t>MS20</t>
  </si>
  <si>
    <t>MS21</t>
  </si>
  <si>
    <t>MS22</t>
  </si>
  <si>
    <t>MS23</t>
  </si>
  <si>
    <t>MS24</t>
  </si>
  <si>
    <t>MS25</t>
  </si>
  <si>
    <t>MD推</t>
    <rPh sb="2" eb="3">
      <t>スイ</t>
    </rPh>
    <phoneticPr fontId="2"/>
  </si>
  <si>
    <t>MD1</t>
    <phoneticPr fontId="2"/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</si>
  <si>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</si>
  <si>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</si>
  <si>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</si>
  <si>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</si>
  <si>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</si>
  <si>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</si>
  <si>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</si>
  <si>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</si>
  <si>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</si>
  <si>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</si>
  <si>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</si>
  <si>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</si>
  <si>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</si>
  <si>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</si>
  <si>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</si>
  <si>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</si>
  <si>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MD18</t>
  </si>
  <si>
    <t>MD19</t>
  </si>
  <si>
    <t>MD20</t>
  </si>
  <si>
    <t>MD21</t>
  </si>
  <si>
    <t>MD22</t>
  </si>
  <si>
    <t>MD23</t>
  </si>
  <si>
    <t>MD24</t>
  </si>
  <si>
    <t>MD25</t>
  </si>
  <si>
    <t>WS推</t>
    <rPh sb="2" eb="3">
      <t>スイ</t>
    </rPh>
    <phoneticPr fontId="2"/>
  </si>
  <si>
    <t>WS1</t>
    <phoneticPr fontId="2"/>
  </si>
  <si>
    <t>WS2</t>
  </si>
  <si>
    <t>WS3</t>
  </si>
  <si>
    <t>WS4</t>
  </si>
  <si>
    <t>WS5</t>
  </si>
  <si>
    <t>WS6</t>
  </si>
  <si>
    <t>WS7</t>
  </si>
  <si>
    <t>WS8</t>
  </si>
  <si>
    <t>WS9</t>
  </si>
  <si>
    <t>WS10</t>
  </si>
  <si>
    <t>WS11</t>
  </si>
  <si>
    <t>WS12</t>
  </si>
  <si>
    <t>WS13</t>
  </si>
  <si>
    <t>WS14</t>
  </si>
  <si>
    <t>WS15</t>
  </si>
  <si>
    <t>WS16</t>
  </si>
  <si>
    <t>WS17</t>
  </si>
  <si>
    <t>WS18</t>
  </si>
  <si>
    <t>WS19</t>
  </si>
  <si>
    <t>WS20</t>
  </si>
  <si>
    <t>WS21</t>
  </si>
  <si>
    <t>WS22</t>
  </si>
  <si>
    <t>WS23</t>
  </si>
  <si>
    <t>WS24</t>
  </si>
  <si>
    <t>WS25</t>
  </si>
  <si>
    <t>WD推</t>
    <rPh sb="2" eb="3">
      <t>スイ</t>
    </rPh>
    <phoneticPr fontId="2"/>
  </si>
  <si>
    <t>WD1</t>
    <phoneticPr fontId="2"/>
  </si>
  <si>
    <t>WD2</t>
  </si>
  <si>
    <t>WD3</t>
  </si>
  <si>
    <t>WD4</t>
  </si>
  <si>
    <t>WD5</t>
  </si>
  <si>
    <t>WD6</t>
  </si>
  <si>
    <t>WD7</t>
  </si>
  <si>
    <t>WD8</t>
  </si>
  <si>
    <t>WD9</t>
  </si>
  <si>
    <t>WD10</t>
  </si>
  <si>
    <t>WD11</t>
  </si>
  <si>
    <t>WD12</t>
  </si>
  <si>
    <t>WD13</t>
  </si>
  <si>
    <t>WD14</t>
  </si>
  <si>
    <t>WD15</t>
  </si>
  <si>
    <t>WD16</t>
  </si>
  <si>
    <t>WD17</t>
  </si>
  <si>
    <t>WD18</t>
  </si>
  <si>
    <t>WD19</t>
  </si>
  <si>
    <t>WD20</t>
  </si>
  <si>
    <t>WD21</t>
  </si>
  <si>
    <t>WD22</t>
  </si>
  <si>
    <t>WD23</t>
  </si>
  <si>
    <t>WD24</t>
  </si>
  <si>
    <t>WD25</t>
  </si>
  <si>
    <t>組み合わせ用短冊</t>
    <rPh sb="0" eb="1">
      <t>ク</t>
    </rPh>
    <rPh sb="2" eb="3">
      <t>ア</t>
    </rPh>
    <rPh sb="5" eb="6">
      <t>ヨウ</t>
    </rPh>
    <rPh sb="6" eb="8">
      <t>タンザク</t>
    </rPh>
    <phoneticPr fontId="2"/>
  </si>
  <si>
    <t>BS開</t>
    <rPh sb="2" eb="3">
      <t>カイ</t>
    </rPh>
    <phoneticPr fontId="2"/>
  </si>
  <si>
    <t>BD開</t>
    <rPh sb="2" eb="3">
      <t>カイ</t>
    </rPh>
    <phoneticPr fontId="2"/>
  </si>
  <si>
    <t>GS開</t>
    <rPh sb="2" eb="3">
      <t>カイ</t>
    </rPh>
    <phoneticPr fontId="2"/>
  </si>
  <si>
    <t>GD開</t>
    <rPh sb="2" eb="3">
      <t>カイ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</si>
  <si>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</si>
  <si>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</si>
  <si>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</si>
  <si>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</si>
  <si>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札幌</t>
    <rPh sb="0" eb="2">
      <t>サッポロ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</si>
  <si>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</si>
  <si>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</si>
  <si>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</si>
  <si>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</si>
  <si>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北見</t>
    <rPh sb="0" eb="2">
      <t>キタミ</t>
    </rPh>
    <phoneticPr fontId="2"/>
  </si>
  <si>
    <t>十勝</t>
    <rPh sb="0" eb="2">
      <t>トカチ</t>
    </rPh>
    <phoneticPr fontId="2"/>
  </si>
  <si>
    <t>釧根</t>
    <rPh sb="0" eb="2">
      <t>センコン</t>
    </rPh>
    <phoneticPr fontId="2"/>
  </si>
  <si>
    <t>地区コード</t>
    <rPh sb="0" eb="2">
      <t>チク</t>
    </rPh>
    <phoneticPr fontId="2"/>
  </si>
  <si>
    <t>NO</t>
    <phoneticPr fontId="2"/>
  </si>
  <si>
    <t>会員番号</t>
  </si>
  <si>
    <t>氏名(姓)</t>
  </si>
  <si>
    <t>氏名(名)</t>
  </si>
  <si>
    <t>フリガナ(姓)</t>
  </si>
  <si>
    <t>フリガナ(名)</t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</si>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</sst>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Segoe UI Symbol"/>
      <family val="2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3" fontId="0" fillId="2" borderId="35" xfId="0" applyNumberFormat="1" applyFill="1" applyBorder="1">
      <alignment vertical="center"/>
    </xf>
    <xf numFmtId="3" fontId="0" fillId="2" borderId="36" xfId="0" applyNumberFormat="1" applyFill="1" applyBorder="1">
      <alignment vertical="center"/>
    </xf>
    <xf numFmtId="3" fontId="0" fillId="2" borderId="37" xfId="0" applyNumberFormat="1" applyFill="1" applyBorder="1">
      <alignment vertical="center"/>
    </xf>
    <xf numFmtId="3" fontId="0" fillId="2" borderId="38" xfId="0" applyNumberFormat="1" applyFill="1" applyBorder="1">
      <alignment vertical="center"/>
    </xf>
    <xf numFmtId="0" fontId="0" fillId="2" borderId="3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14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5" xfId="0" applyFill="1" applyBorder="1" applyAlignment="1">
      <alignment horizontal="center" vertical="center"/>
    </xf>
    <xf numFmtId="3" fontId="0" fillId="2" borderId="44" xfId="0" applyNumberFormat="1" applyFill="1" applyBorder="1">
      <alignment vertical="center"/>
    </xf>
    <xf numFmtId="0" fontId="0" fillId="2" borderId="46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14" fontId="0" fillId="2" borderId="15" xfId="0" applyNumberFormat="1" applyFill="1" applyBorder="1" applyAlignment="1" applyProtection="1">
      <alignment horizontal="center" vertical="center" shrinkToFit="1"/>
      <protection locked="0"/>
    </xf>
    <xf numFmtId="14" fontId="0" fillId="2" borderId="9" xfId="0" applyNumberFormat="1" applyFill="1" applyBorder="1" applyAlignment="1" applyProtection="1">
      <alignment horizontal="center" vertical="center" shrinkToFit="1"/>
      <protection locked="0"/>
    </xf>
    <xf numFmtId="14" fontId="0" fillId="2" borderId="17" xfId="0" applyNumberFormat="1" applyFill="1" applyBorder="1" applyAlignment="1" applyProtection="1">
      <alignment horizontal="center" vertical="center" shrinkToFit="1"/>
      <protection locked="0"/>
    </xf>
    <xf numFmtId="14" fontId="0" fillId="2" borderId="21" xfId="0" applyNumberFormat="1" applyFill="1" applyBorder="1" applyAlignment="1" applyProtection="1">
      <alignment horizontal="center" vertical="center" shrinkToFit="1"/>
      <protection locked="0"/>
    </xf>
    <xf numFmtId="14" fontId="0" fillId="2" borderId="19" xfId="0" applyNumberFormat="1" applyFill="1" applyBorder="1" applyAlignment="1" applyProtection="1">
      <alignment horizontal="center" vertical="center" shrinkToFit="1"/>
      <protection locked="0"/>
    </xf>
    <xf numFmtId="14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21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7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29" xfId="0" applyFill="1" applyBorder="1" applyAlignment="1">
      <alignment horizontal="center" vertical="center" textRotation="255" shrinkToFit="1"/>
    </xf>
    <xf numFmtId="0" fontId="0" fillId="2" borderId="30" xfId="0" applyFill="1" applyBorder="1" applyAlignment="1">
      <alignment horizontal="center" vertical="center" textRotation="255" shrinkToFit="1"/>
    </xf>
    <xf numFmtId="0" fontId="0" fillId="2" borderId="31" xfId="0" applyFill="1" applyBorder="1" applyAlignment="1">
      <alignment horizontal="center" vertical="center" textRotation="255" shrinkToFi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166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99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6</xdr:row>
      <xdr:rowOff>53340</xdr:rowOff>
    </xdr:from>
    <xdr:to>
      <xdr:col>8</xdr:col>
      <xdr:colOff>1173480</xdr:colOff>
      <xdr:row>9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094D4C1-34CB-0401-4889-2B36FBE18A6F}"/>
            </a:ext>
          </a:extLst>
        </xdr:cNvPr>
        <xdr:cNvSpPr/>
      </xdr:nvSpPr>
      <xdr:spPr>
        <a:xfrm>
          <a:off x="5494020" y="1706880"/>
          <a:ext cx="4419600" cy="922020"/>
        </a:xfrm>
        <a:prstGeom prst="wedgeRoundRectCallout">
          <a:avLst>
            <a:gd name="adj1" fmla="val -67916"/>
            <a:gd name="adj2" fmla="val -5803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</a:t>
          </a:r>
          <a:r>
            <a:rPr kumimoji="1" lang="ja-JP" altLang="en-US" sz="1100">
              <a:solidFill>
                <a:schemeClr val="tx1"/>
              </a:solidFill>
            </a:rPr>
            <a:t>←の色のセルのみ編集可能となっています。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それ以外のセルの編集はできません。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83819</xdr:colOff>
          <xdr:row>1</xdr:row>
          <xdr:rowOff>7619</xdr:rowOff>
        </xdr:from>
        <xdr:to>
          <xdr:col>6</xdr:col>
          <xdr:colOff>228600</xdr:colOff>
          <xdr:row>3</xdr:row>
          <xdr:rowOff>64864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BA06DD6-CF16-6793-8E15-5788E17914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113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3819" y="320039"/>
              <a:ext cx="4716781" cy="5144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1</xdr:row>
          <xdr:rowOff>104774</xdr:rowOff>
        </xdr:from>
        <xdr:to>
          <xdr:col>9</xdr:col>
          <xdr:colOff>22860</xdr:colOff>
          <xdr:row>4</xdr:row>
          <xdr:rowOff>144783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2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7194"/>
              <a:ext cx="6896101" cy="725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12</xdr:col>
      <xdr:colOff>7620</xdr:colOff>
      <xdr:row>8</xdr:row>
      <xdr:rowOff>30480</xdr:rowOff>
    </xdr:from>
    <xdr:to>
      <xdr:col>17</xdr:col>
      <xdr:colOff>678180</xdr:colOff>
      <xdr:row>15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D4E3519-64C8-1B64-1AAF-FC97667F5B7C}"/>
            </a:ext>
          </a:extLst>
        </xdr:cNvPr>
        <xdr:cNvSpPr/>
      </xdr:nvSpPr>
      <xdr:spPr>
        <a:xfrm>
          <a:off x="8336280" y="230124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28574</xdr:colOff>
          <xdr:row>1</xdr:row>
          <xdr:rowOff>47624</xdr:rowOff>
        </xdr:from>
        <xdr:to>
          <xdr:col>8</xdr:col>
          <xdr:colOff>1272540</xdr:colOff>
          <xdr:row>4</xdr:row>
          <xdr:rowOff>72528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31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4" y="360044"/>
              <a:ext cx="6844666" cy="7107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594360</xdr:colOff>
      <xdr:row>7</xdr:row>
      <xdr:rowOff>259080</xdr:rowOff>
    </xdr:from>
    <xdr:to>
      <xdr:col>17</xdr:col>
      <xdr:colOff>175260</xdr:colOff>
      <xdr:row>14</xdr:row>
      <xdr:rowOff>160020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8C3D94-4F02-4C70-A91B-3605FE7F293D}"/>
            </a:ext>
          </a:extLst>
        </xdr:cNvPr>
        <xdr:cNvSpPr/>
      </xdr:nvSpPr>
      <xdr:spPr>
        <a:xfrm>
          <a:off x="8503920" y="20497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1</xdr:row>
          <xdr:rowOff>104773</xdr:rowOff>
        </xdr:from>
        <xdr:to>
          <xdr:col>8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41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525780</xdr:colOff>
      <xdr:row>6</xdr:row>
      <xdr:rowOff>45720</xdr:rowOff>
    </xdr:from>
    <xdr:to>
      <xdr:col>17</xdr:col>
      <xdr:colOff>106680</xdr:colOff>
      <xdr:row>12</xdr:row>
      <xdr:rowOff>129540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49B5BD6-6169-4A41-A761-A4EC8CCAB9F0}"/>
            </a:ext>
          </a:extLst>
        </xdr:cNvPr>
        <xdr:cNvSpPr/>
      </xdr:nvSpPr>
      <xdr:spPr>
        <a:xfrm>
          <a:off x="8846820" y="156210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1</xdr:row>
          <xdr:rowOff>104773</xdr:rowOff>
        </xdr:from>
        <xdr:to>
          <xdr:col>8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62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678180</xdr:colOff>
      <xdr:row>6</xdr:row>
      <xdr:rowOff>53340</xdr:rowOff>
    </xdr:from>
    <xdr:to>
      <xdr:col>17</xdr:col>
      <xdr:colOff>259080</xdr:colOff>
      <xdr:row>12</xdr:row>
      <xdr:rowOff>137160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B0AAD63-B7A1-4B42-9DAA-AFAEE7636517}"/>
            </a:ext>
          </a:extLst>
        </xdr:cNvPr>
        <xdr:cNvSpPr/>
      </xdr:nvSpPr>
      <xdr:spPr>
        <a:xfrm>
          <a:off x="8999220" y="156972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1</xdr:row>
          <xdr:rowOff>104773</xdr:rowOff>
        </xdr:from>
        <xdr:to>
          <xdr:col>8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72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601980</xdr:colOff>
      <xdr:row>5</xdr:row>
      <xdr:rowOff>243840</xdr:rowOff>
    </xdr:from>
    <xdr:to>
      <xdr:col>17</xdr:col>
      <xdr:colOff>182880</xdr:colOff>
      <xdr:row>12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82D4636-98BA-4687-8F1B-39349F71D1F8}"/>
            </a:ext>
          </a:extLst>
        </xdr:cNvPr>
        <xdr:cNvSpPr/>
      </xdr:nvSpPr>
      <xdr:spPr>
        <a:xfrm>
          <a:off x="8923020" y="147066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1</xdr:row>
          <xdr:rowOff>104773</xdr:rowOff>
        </xdr:from>
        <xdr:to>
          <xdr:col>8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82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12</xdr:col>
      <xdr:colOff>0</xdr:colOff>
      <xdr:row>6</xdr:row>
      <xdr:rowOff>0</xdr:rowOff>
    </xdr:from>
    <xdr:to>
      <xdr:col>17</xdr:col>
      <xdr:colOff>266700</xdr:colOff>
      <xdr:row>12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56994AF-768C-432C-8418-A5D6AE984D72}"/>
            </a:ext>
          </a:extLst>
        </xdr:cNvPr>
        <xdr:cNvSpPr/>
      </xdr:nvSpPr>
      <xdr:spPr>
        <a:xfrm>
          <a:off x="9006840" y="15163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7"/>
  <sheetViews>
    <sheetView tabSelected="1" topLeftCell="A9" workbookViewId="0">
      <selection activeCell="E13" sqref="E13"/>
    </sheetView>
  </sheetViews>
  <sheetFormatPr defaultColWidth="8.69921875" defaultRowHeight="18" x14ac:dyDescent="0.45"/>
  <cols>
    <col min="1" max="1" width="12.3984375" style="2" bestFit="1" customWidth="1"/>
    <col min="2" max="2" width="45.09765625" style="2" customWidth="1"/>
    <col min="3" max="4" width="8.69921875" style="2"/>
    <col min="5" max="6" width="11" style="2" bestFit="1" customWidth="1"/>
    <col min="7" max="8" width="8.69921875" style="2"/>
    <col min="9" max="9" width="27.59765625" style="2" bestFit="1" customWidth="1"/>
    <col min="10" max="16384" width="8.69921875" style="2"/>
  </cols>
  <sheetData>
    <row r="1" spans="1:10" ht="28.8" x14ac:dyDescent="0.45">
      <c r="A1" s="91" t="s">
        <v>38</v>
      </c>
      <c r="B1" s="91"/>
    </row>
    <row r="2" spans="1:10" ht="27" thickBot="1" x14ac:dyDescent="0.5">
      <c r="A2" s="92" t="s">
        <v>22</v>
      </c>
      <c r="B2" s="92"/>
    </row>
    <row r="3" spans="1:10" ht="18.600000000000001" thickBot="1" x14ac:dyDescent="0.5">
      <c r="A3" s="2" t="s">
        <v>0</v>
      </c>
      <c r="B3" s="34"/>
      <c r="C3" s="15" t="s">
        <v>4</v>
      </c>
      <c r="E3" s="30" t="s">
        <v>0</v>
      </c>
      <c r="F3" s="30" t="str">
        <f>IF(B3&lt;&gt;"",B3,"")</f>
        <v/>
      </c>
      <c r="G3" s="15" t="s">
        <v>4</v>
      </c>
      <c r="H3" s="30" t="s">
        <v>5</v>
      </c>
      <c r="I3" s="31" t="str">
        <f>IF(B5&lt;&gt;"",B5,"")</f>
        <v/>
      </c>
      <c r="J3" s="31" t="s">
        <v>6</v>
      </c>
    </row>
    <row r="4" spans="1:10" ht="18.600000000000001" thickBot="1" x14ac:dyDescent="0.5">
      <c r="A4" s="2" t="s">
        <v>2</v>
      </c>
      <c r="B4" s="34"/>
      <c r="E4" s="30" t="s">
        <v>2</v>
      </c>
      <c r="F4" s="30" t="str">
        <f>IF(B4&lt;&gt;"",B4,"")</f>
        <v/>
      </c>
      <c r="G4" s="31" t="s">
        <v>6</v>
      </c>
      <c r="H4" s="30" t="s">
        <v>3</v>
      </c>
      <c r="I4" s="93" t="str">
        <f>IF(B6&lt;&gt;"",B6,"")</f>
        <v/>
      </c>
      <c r="J4" s="93"/>
    </row>
    <row r="5" spans="1:10" ht="18.600000000000001" thickBot="1" x14ac:dyDescent="0.5">
      <c r="A5" s="2" t="s">
        <v>1</v>
      </c>
      <c r="B5" s="34"/>
    </row>
    <row r="6" spans="1:10" ht="18.600000000000001" thickBot="1" x14ac:dyDescent="0.5">
      <c r="A6" s="2" t="s">
        <v>3</v>
      </c>
      <c r="B6" s="34"/>
    </row>
    <row r="8" spans="1:10" ht="26.4" x14ac:dyDescent="0.45">
      <c r="A8" s="94" t="s">
        <v>25</v>
      </c>
      <c r="B8" s="94"/>
      <c r="C8" s="94"/>
      <c r="E8" s="8"/>
    </row>
    <row r="9" spans="1:10" ht="18" customHeight="1" x14ac:dyDescent="0.45">
      <c r="A9" s="32">
        <v>1</v>
      </c>
      <c r="B9" s="33" t="s">
        <v>26</v>
      </c>
      <c r="C9" s="33"/>
    </row>
    <row r="10" spans="1:10" x14ac:dyDescent="0.45">
      <c r="A10" s="33"/>
      <c r="B10" s="33" t="s">
        <v>27</v>
      </c>
      <c r="C10" s="33"/>
    </row>
    <row r="11" spans="1:10" x14ac:dyDescent="0.45">
      <c r="A11" s="32">
        <v>2</v>
      </c>
      <c r="B11" s="33" t="s">
        <v>49</v>
      </c>
      <c r="C11" s="33"/>
    </row>
    <row r="12" spans="1:10" x14ac:dyDescent="0.45">
      <c r="A12" s="33"/>
      <c r="B12" s="33" t="s">
        <v>30</v>
      </c>
      <c r="C12" s="33"/>
    </row>
    <row r="13" spans="1:10" x14ac:dyDescent="0.45">
      <c r="A13" s="33"/>
      <c r="B13" s="33" t="s">
        <v>28</v>
      </c>
      <c r="C13" s="33"/>
    </row>
    <row r="14" spans="1:10" x14ac:dyDescent="0.45">
      <c r="A14" s="33"/>
      <c r="B14" s="33" t="s">
        <v>29</v>
      </c>
      <c r="C14" s="33"/>
    </row>
    <row r="15" spans="1:10" x14ac:dyDescent="0.45">
      <c r="A15" s="33"/>
      <c r="B15" s="33" t="s">
        <v>55</v>
      </c>
      <c r="C15" s="33"/>
    </row>
    <row r="16" spans="1:10" x14ac:dyDescent="0.45">
      <c r="A16" s="33"/>
      <c r="B16" s="33" t="s">
        <v>56</v>
      </c>
      <c r="C16" s="33"/>
    </row>
    <row r="17" spans="1:3" x14ac:dyDescent="0.45">
      <c r="A17" s="33"/>
      <c r="B17" s="33" t="s">
        <v>57</v>
      </c>
      <c r="C17" s="33"/>
    </row>
    <row r="18" spans="1:3" x14ac:dyDescent="0.45">
      <c r="A18" s="33"/>
      <c r="B18" s="33" t="s">
        <v>58</v>
      </c>
      <c r="C18" s="33"/>
    </row>
    <row r="19" spans="1:3" x14ac:dyDescent="0.45">
      <c r="A19" s="33"/>
      <c r="B19" s="33" t="s">
        <v>31</v>
      </c>
      <c r="C19" s="33"/>
    </row>
    <row r="20" spans="1:3" x14ac:dyDescent="0.45">
      <c r="A20" s="33">
        <v>3</v>
      </c>
      <c r="B20" s="33" t="s">
        <v>32</v>
      </c>
      <c r="C20" s="33"/>
    </row>
    <row r="21" spans="1:3" x14ac:dyDescent="0.45">
      <c r="A21" s="33"/>
      <c r="B21" s="33" t="s">
        <v>33</v>
      </c>
      <c r="C21" s="33"/>
    </row>
    <row r="22" spans="1:3" x14ac:dyDescent="0.45">
      <c r="A22" s="33"/>
      <c r="B22" s="33" t="s">
        <v>50</v>
      </c>
      <c r="C22" s="33"/>
    </row>
    <row r="23" spans="1:3" x14ac:dyDescent="0.45">
      <c r="A23" s="33">
        <v>4</v>
      </c>
      <c r="B23" s="33" t="s">
        <v>34</v>
      </c>
      <c r="C23" s="33"/>
    </row>
    <row r="24" spans="1:3" x14ac:dyDescent="0.45">
      <c r="A24" s="33"/>
      <c r="B24" s="33" t="s">
        <v>51</v>
      </c>
      <c r="C24" s="33"/>
    </row>
    <row r="25" spans="1:3" x14ac:dyDescent="0.45">
      <c r="A25" s="33">
        <v>5</v>
      </c>
      <c r="B25" s="33" t="s">
        <v>52</v>
      </c>
      <c r="C25" s="33"/>
    </row>
    <row r="26" spans="1:3" x14ac:dyDescent="0.45">
      <c r="A26" s="33"/>
      <c r="B26" s="33" t="s">
        <v>37</v>
      </c>
      <c r="C26" s="33"/>
    </row>
    <row r="27" spans="1:3" x14ac:dyDescent="0.45">
      <c r="A27" s="33"/>
      <c r="B27" s="33" t="s">
        <v>53</v>
      </c>
      <c r="C27" s="33"/>
    </row>
  </sheetData>
  <sheetProtection sheet="1" objects="1" scenarios="1"/>
  <mergeCells count="4">
    <mergeCell ref="A1:B1"/>
    <mergeCell ref="A2:B2"/>
    <mergeCell ref="I4:J4"/>
    <mergeCell ref="A8:C8"/>
  </mergeCells>
  <phoneticPr fontId="2"/>
  <conditionalFormatting sqref="B3:B6 B9:B24">
    <cfRule type="containsBlanks" dxfId="165" priority="1">
      <formula>LEN(TRIM(B3))=0</formula>
    </cfRule>
  </conditionalFormatting>
  <dataValidations count="1">
    <dataValidation type="list" allowBlank="1" showInputMessage="1" showErrorMessage="1" sqref="B3" xr:uid="{65C65BDB-1AA3-4CE0-8313-1CDB173F999B}">
      <formula1>"函館,室蘭,苫小牧,小樽,札幌,南空知,北空知,旭川,名寄,十勝,北見,釧根"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05DC-5C73-4185-8284-FA145DB5920D}">
  <dimension ref="A1:K17"/>
  <sheetViews>
    <sheetView workbookViewId="0">
      <selection activeCell="A2" sqref="A2:XFD2"/>
    </sheetView>
  </sheetViews>
  <sheetFormatPr defaultColWidth="8.69921875" defaultRowHeight="18" x14ac:dyDescent="0.45"/>
  <cols>
    <col min="1" max="1" width="2.19921875" style="2" customWidth="1"/>
    <col min="2" max="2" width="3.69921875" style="2" bestFit="1" customWidth="1"/>
    <col min="3" max="3" width="32.69921875" style="2" bestFit="1" customWidth="1"/>
    <col min="4" max="4" width="8.59765625" style="2" bestFit="1" customWidth="1"/>
    <col min="5" max="5" width="3.19921875" style="2" bestFit="1" customWidth="1"/>
    <col min="6" max="6" width="9.3984375" style="2" bestFit="1" customWidth="1"/>
    <col min="7" max="7" width="3.19921875" style="2" bestFit="1" customWidth="1"/>
    <col min="8" max="16384" width="8.69921875" style="2"/>
  </cols>
  <sheetData>
    <row r="1" spans="1:11" ht="24.75" customHeight="1" x14ac:dyDescent="0.45">
      <c r="A1" s="95" t="str">
        <f>基本入力!A1&amp;" 参加費集計表"</f>
        <v>第80回　国民スポーツ大会バドミントン競技会北海道予選会 参加費集計表</v>
      </c>
      <c r="B1" s="95"/>
      <c r="C1" s="95"/>
      <c r="D1" s="95"/>
      <c r="E1" s="95"/>
      <c r="F1" s="95"/>
      <c r="G1" s="95"/>
      <c r="H1" s="1"/>
      <c r="I1" s="1"/>
      <c r="J1" s="1"/>
      <c r="K1" s="1"/>
    </row>
    <row r="4" spans="1:11" ht="9" customHeight="1" thickBot="1" x14ac:dyDescent="0.5"/>
    <row r="5" spans="1:11" ht="18.600000000000001" thickBot="1" x14ac:dyDescent="0.5">
      <c r="B5" s="11"/>
      <c r="C5" s="10" t="s">
        <v>18</v>
      </c>
      <c r="D5" s="102" t="s">
        <v>16</v>
      </c>
      <c r="E5" s="102"/>
      <c r="F5" s="102" t="s">
        <v>17</v>
      </c>
      <c r="G5" s="103"/>
    </row>
    <row r="6" spans="1:11" x14ac:dyDescent="0.45">
      <c r="B6" s="99" t="s">
        <v>43</v>
      </c>
      <c r="C6" s="12" t="s">
        <v>39</v>
      </c>
      <c r="D6" s="18">
        <f>COUNTA('BS,BD'!D9:D21)</f>
        <v>0</v>
      </c>
      <c r="E6" s="10" t="s">
        <v>19</v>
      </c>
      <c r="F6" s="22">
        <f>D6*3000</f>
        <v>0</v>
      </c>
      <c r="G6" s="26" t="s">
        <v>20</v>
      </c>
    </row>
    <row r="7" spans="1:11" x14ac:dyDescent="0.45">
      <c r="B7" s="100"/>
      <c r="C7" s="14" t="s">
        <v>40</v>
      </c>
      <c r="D7" s="19">
        <f>COUNTA('BS,BD'!D26:D51)</f>
        <v>0</v>
      </c>
      <c r="E7" s="16" t="s">
        <v>19</v>
      </c>
      <c r="F7" s="23">
        <f>D7*3000</f>
        <v>0</v>
      </c>
      <c r="G7" s="27" t="s">
        <v>20</v>
      </c>
    </row>
    <row r="8" spans="1:11" x14ac:dyDescent="0.45">
      <c r="B8" s="100"/>
      <c r="C8" s="14" t="s">
        <v>41</v>
      </c>
      <c r="D8" s="19">
        <f>COUNTA('GS,GD'!D9:D21)</f>
        <v>0</v>
      </c>
      <c r="E8" s="16" t="s">
        <v>19</v>
      </c>
      <c r="F8" s="23">
        <f t="shared" ref="F8:F9" si="0">D8*3000</f>
        <v>0</v>
      </c>
      <c r="G8" s="27" t="s">
        <v>20</v>
      </c>
    </row>
    <row r="9" spans="1:11" x14ac:dyDescent="0.45">
      <c r="B9" s="100"/>
      <c r="C9" s="55" t="s">
        <v>42</v>
      </c>
      <c r="D9" s="56">
        <f>COUNTA('GS,GD'!D26:D51)</f>
        <v>0</v>
      </c>
      <c r="E9" s="57" t="s">
        <v>19</v>
      </c>
      <c r="F9" s="58">
        <f t="shared" si="0"/>
        <v>0</v>
      </c>
      <c r="G9" s="59" t="s">
        <v>20</v>
      </c>
    </row>
    <row r="10" spans="1:11" x14ac:dyDescent="0.45">
      <c r="B10" s="101" t="s">
        <v>44</v>
      </c>
      <c r="C10" s="13" t="s">
        <v>45</v>
      </c>
      <c r="D10" s="20">
        <f>COUNTA(MS!D9:D37)</f>
        <v>0</v>
      </c>
      <c r="E10" s="17" t="s">
        <v>19</v>
      </c>
      <c r="F10" s="24">
        <f>D10*3500</f>
        <v>0</v>
      </c>
      <c r="G10" s="28" t="s">
        <v>20</v>
      </c>
    </row>
    <row r="11" spans="1:11" x14ac:dyDescent="0.45">
      <c r="B11" s="100"/>
      <c r="C11" s="14" t="s">
        <v>46</v>
      </c>
      <c r="D11" s="19">
        <f>COUNTA(MD!D9:D66)</f>
        <v>0</v>
      </c>
      <c r="E11" s="16" t="s">
        <v>19</v>
      </c>
      <c r="F11" s="23">
        <f t="shared" ref="F11:F13" si="1">D11*3500</f>
        <v>0</v>
      </c>
      <c r="G11" s="27" t="s">
        <v>20</v>
      </c>
    </row>
    <row r="12" spans="1:11" x14ac:dyDescent="0.45">
      <c r="B12" s="100"/>
      <c r="C12" s="14" t="s">
        <v>47</v>
      </c>
      <c r="D12" s="19">
        <f>COUNTA(WS!D9:D37)</f>
        <v>0</v>
      </c>
      <c r="E12" s="16" t="s">
        <v>19</v>
      </c>
      <c r="F12" s="23">
        <f t="shared" si="1"/>
        <v>0</v>
      </c>
      <c r="G12" s="27" t="s">
        <v>20</v>
      </c>
    </row>
    <row r="13" spans="1:11" ht="18.600000000000001" thickBot="1" x14ac:dyDescent="0.5">
      <c r="B13" s="100"/>
      <c r="C13" s="14" t="s">
        <v>48</v>
      </c>
      <c r="D13" s="19">
        <f>COUNTA(WD!D9:D66)</f>
        <v>0</v>
      </c>
      <c r="E13" s="16" t="s">
        <v>19</v>
      </c>
      <c r="F13" s="23">
        <f t="shared" si="1"/>
        <v>0</v>
      </c>
      <c r="G13" s="27" t="s">
        <v>20</v>
      </c>
    </row>
    <row r="14" spans="1:11" ht="19.2" thickTop="1" thickBot="1" x14ac:dyDescent="0.5">
      <c r="B14" s="104" t="s">
        <v>21</v>
      </c>
      <c r="C14" s="105"/>
      <c r="D14" s="21">
        <f>SUM(D6:D13)</f>
        <v>0</v>
      </c>
      <c r="E14" s="9" t="s">
        <v>19</v>
      </c>
      <c r="F14" s="25">
        <f>SUM(F6:F13)</f>
        <v>0</v>
      </c>
      <c r="G14" s="29" t="s">
        <v>20</v>
      </c>
    </row>
    <row r="15" spans="1:11" ht="6" customHeight="1" x14ac:dyDescent="0.45"/>
    <row r="16" spans="1:11" x14ac:dyDescent="0.45">
      <c r="B16" s="96" t="s">
        <v>23</v>
      </c>
      <c r="C16" s="96"/>
      <c r="D16" s="96"/>
      <c r="E16" s="96"/>
      <c r="F16" s="96"/>
      <c r="G16" s="96"/>
    </row>
    <row r="17" spans="2:7" ht="74.400000000000006" customHeight="1" x14ac:dyDescent="0.45">
      <c r="B17" s="97" t="s">
        <v>24</v>
      </c>
      <c r="C17" s="98"/>
      <c r="D17" s="98"/>
      <c r="E17" s="98"/>
      <c r="F17" s="98"/>
      <c r="G17" s="98"/>
    </row>
  </sheetData>
  <mergeCells count="8">
    <mergeCell ref="A1:G1"/>
    <mergeCell ref="B16:G16"/>
    <mergeCell ref="B17:G17"/>
    <mergeCell ref="B6:B9"/>
    <mergeCell ref="B10:B13"/>
    <mergeCell ref="D5:E5"/>
    <mergeCell ref="F5:G5"/>
    <mergeCell ref="B14:C14"/>
  </mergeCells>
  <phoneticPr fontId="2"/>
  <printOptions horizontalCentered="1" verticalCentered="1"/>
  <pageMargins left="0.23622047244094491" right="0.23622047244094491" top="0.55118110236220474" bottom="0.55118110236220474" header="0" footer="0"/>
  <pageSetup paperSize="9" scale="14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K51"/>
  <sheetViews>
    <sheetView topLeftCell="B1" workbookViewId="0">
      <selection activeCell="D26" sqref="D26:I51"/>
    </sheetView>
  </sheetViews>
  <sheetFormatPr defaultColWidth="9" defaultRowHeight="18" x14ac:dyDescent="0.45"/>
  <cols>
    <col min="1" max="1" width="0" style="2" hidden="1" customWidth="1"/>
    <col min="2" max="2" width="5" style="2" bestFit="1" customWidth="1"/>
    <col min="3" max="3" width="5.19921875" style="2" customWidth="1"/>
    <col min="4" max="5" width="14.5" style="2" customWidth="1"/>
    <col min="6" max="6" width="5.19921875" style="2" bestFit="1" customWidth="1"/>
    <col min="7" max="7" width="13" style="2" bestFit="1" customWidth="1"/>
    <col min="8" max="8" width="16.09765625" style="2" customWidth="1"/>
    <col min="9" max="9" width="17.19921875" style="2" bestFit="1" customWidth="1"/>
    <col min="10" max="10" width="3.59765625" style="2" customWidth="1"/>
    <col min="11" max="11" width="3.3984375" style="2" bestFit="1" customWidth="1"/>
    <col min="12" max="12" width="9" style="2"/>
    <col min="13" max="13" width="3.69921875" style="2" bestFit="1" customWidth="1"/>
    <col min="14" max="16384" width="9" style="2"/>
  </cols>
  <sheetData>
    <row r="1" spans="1:11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  <c r="K1" s="1"/>
    </row>
    <row r="6" spans="1:11" ht="22.8" thickBot="1" x14ac:dyDescent="0.5">
      <c r="B6" s="106" t="s">
        <v>54</v>
      </c>
      <c r="C6" s="106"/>
      <c r="D6" s="106"/>
      <c r="E6" s="106"/>
      <c r="F6" s="106"/>
      <c r="G6" s="106"/>
    </row>
    <row r="7" spans="1:11" ht="21.75" customHeight="1" x14ac:dyDescent="0.45">
      <c r="B7" s="107" t="s">
        <v>81</v>
      </c>
      <c r="C7" s="108"/>
      <c r="D7" s="108"/>
      <c r="E7" s="108"/>
      <c r="F7" s="108"/>
      <c r="G7" s="108"/>
      <c r="H7" s="108"/>
      <c r="I7" s="109"/>
    </row>
    <row r="8" spans="1:11" ht="38.25" customHeight="1" x14ac:dyDescent="0.45">
      <c r="B8" s="3" t="s">
        <v>7</v>
      </c>
      <c r="C8" s="4" t="s">
        <v>8</v>
      </c>
      <c r="D8" s="4" t="s">
        <v>13</v>
      </c>
      <c r="E8" s="4" t="s">
        <v>78</v>
      </c>
      <c r="F8" s="4" t="s">
        <v>14</v>
      </c>
      <c r="G8" s="5" t="s">
        <v>12</v>
      </c>
      <c r="H8" s="5" t="s">
        <v>10</v>
      </c>
      <c r="I8" s="6" t="s">
        <v>11</v>
      </c>
    </row>
    <row r="9" spans="1:11" x14ac:dyDescent="0.45">
      <c r="A9" s="2">
        <v>101</v>
      </c>
      <c r="B9" s="60">
        <f>基本入力!$B$3</f>
        <v>0</v>
      </c>
      <c r="C9" s="63" t="s">
        <v>59</v>
      </c>
      <c r="D9" s="35"/>
      <c r="E9" s="35"/>
      <c r="F9" s="35"/>
      <c r="G9" s="35"/>
      <c r="H9" s="41"/>
      <c r="I9" s="38"/>
    </row>
    <row r="10" spans="1:11" x14ac:dyDescent="0.45">
      <c r="A10" s="2">
        <f>A9+1</f>
        <v>102</v>
      </c>
      <c r="B10" s="60">
        <f>基本入力!$B$3</f>
        <v>0</v>
      </c>
      <c r="C10" s="63" t="s">
        <v>59</v>
      </c>
      <c r="D10" s="35"/>
      <c r="E10" s="35"/>
      <c r="F10" s="35"/>
      <c r="G10" s="35"/>
      <c r="H10" s="41"/>
      <c r="I10" s="38"/>
    </row>
    <row r="11" spans="1:11" x14ac:dyDescent="0.45">
      <c r="A11" s="2">
        <f t="shared" ref="A11:A21" si="0">A10+1</f>
        <v>103</v>
      </c>
      <c r="B11" s="60">
        <f>基本入力!$B$3</f>
        <v>0</v>
      </c>
      <c r="C11" s="63" t="s">
        <v>59</v>
      </c>
      <c r="D11" s="35"/>
      <c r="E11" s="35"/>
      <c r="F11" s="35"/>
      <c r="G11" s="35"/>
      <c r="H11" s="41"/>
      <c r="I11" s="38"/>
    </row>
    <row r="12" spans="1:11" x14ac:dyDescent="0.45">
      <c r="A12" s="2">
        <f t="shared" si="0"/>
        <v>104</v>
      </c>
      <c r="B12" s="60">
        <f>基本入力!$B$3</f>
        <v>0</v>
      </c>
      <c r="C12" s="63" t="s">
        <v>59</v>
      </c>
      <c r="D12" s="35"/>
      <c r="E12" s="35"/>
      <c r="F12" s="35"/>
      <c r="G12" s="35"/>
      <c r="H12" s="41"/>
      <c r="I12" s="38"/>
    </row>
    <row r="13" spans="1:11" x14ac:dyDescent="0.45">
      <c r="A13" s="2">
        <f t="shared" si="0"/>
        <v>105</v>
      </c>
      <c r="B13" s="60">
        <f>基本入力!$B$3</f>
        <v>0</v>
      </c>
      <c r="C13" s="63" t="s">
        <v>60</v>
      </c>
      <c r="D13" s="35"/>
      <c r="E13" s="35"/>
      <c r="F13" s="35"/>
      <c r="G13" s="35"/>
      <c r="H13" s="41"/>
      <c r="I13" s="38"/>
    </row>
    <row r="14" spans="1:11" x14ac:dyDescent="0.45">
      <c r="A14" s="2">
        <f t="shared" si="0"/>
        <v>106</v>
      </c>
      <c r="B14" s="60">
        <f>基本入力!$B$3</f>
        <v>0</v>
      </c>
      <c r="C14" s="63" t="s">
        <v>61</v>
      </c>
      <c r="D14" s="35"/>
      <c r="E14" s="35"/>
      <c r="F14" s="35"/>
      <c r="G14" s="35"/>
      <c r="H14" s="41"/>
      <c r="I14" s="38"/>
    </row>
    <row r="15" spans="1:11" x14ac:dyDescent="0.45">
      <c r="A15" s="2">
        <f t="shared" si="0"/>
        <v>107</v>
      </c>
      <c r="B15" s="60">
        <f>基本入力!$B$3</f>
        <v>0</v>
      </c>
      <c r="C15" s="63" t="s">
        <v>62</v>
      </c>
      <c r="D15" s="35"/>
      <c r="E15" s="35"/>
      <c r="F15" s="35"/>
      <c r="G15" s="35"/>
      <c r="H15" s="41"/>
      <c r="I15" s="38"/>
    </row>
    <row r="16" spans="1:11" x14ac:dyDescent="0.45">
      <c r="A16" s="2">
        <f t="shared" si="0"/>
        <v>108</v>
      </c>
      <c r="B16" s="60">
        <f>基本入力!$B$3</f>
        <v>0</v>
      </c>
      <c r="C16" s="63" t="s">
        <v>63</v>
      </c>
      <c r="D16" s="35"/>
      <c r="E16" s="35"/>
      <c r="F16" s="35"/>
      <c r="G16" s="35"/>
      <c r="H16" s="41"/>
      <c r="I16" s="38"/>
    </row>
    <row r="17" spans="1:9" x14ac:dyDescent="0.45">
      <c r="A17" s="2">
        <f t="shared" si="0"/>
        <v>109</v>
      </c>
      <c r="B17" s="60">
        <f>基本入力!$B$3</f>
        <v>0</v>
      </c>
      <c r="C17" s="63" t="s">
        <v>64</v>
      </c>
      <c r="D17" s="35"/>
      <c r="E17" s="35"/>
      <c r="F17" s="35"/>
      <c r="G17" s="35"/>
      <c r="H17" s="41"/>
      <c r="I17" s="38"/>
    </row>
    <row r="18" spans="1:9" x14ac:dyDescent="0.45">
      <c r="A18" s="2">
        <f t="shared" si="0"/>
        <v>110</v>
      </c>
      <c r="B18" s="60">
        <f>基本入力!$B$3</f>
        <v>0</v>
      </c>
      <c r="C18" s="63" t="s">
        <v>65</v>
      </c>
      <c r="D18" s="35"/>
      <c r="E18" s="35"/>
      <c r="F18" s="35"/>
      <c r="G18" s="35"/>
      <c r="H18" s="41"/>
      <c r="I18" s="38"/>
    </row>
    <row r="19" spans="1:9" x14ac:dyDescent="0.45">
      <c r="A19" s="2">
        <f t="shared" si="0"/>
        <v>111</v>
      </c>
      <c r="B19" s="60">
        <f>基本入力!$B$3</f>
        <v>0</v>
      </c>
      <c r="C19" s="63" t="s">
        <v>66</v>
      </c>
      <c r="D19" s="35"/>
      <c r="E19" s="35"/>
      <c r="F19" s="35"/>
      <c r="G19" s="35"/>
      <c r="H19" s="41"/>
      <c r="I19" s="38"/>
    </row>
    <row r="20" spans="1:9" x14ac:dyDescent="0.45">
      <c r="A20" s="2">
        <f t="shared" si="0"/>
        <v>112</v>
      </c>
      <c r="B20" s="61">
        <f>基本入力!$B$3</f>
        <v>0</v>
      </c>
      <c r="C20" s="63" t="s">
        <v>67</v>
      </c>
      <c r="D20" s="36"/>
      <c r="E20" s="36"/>
      <c r="F20" s="36"/>
      <c r="G20" s="36"/>
      <c r="H20" s="74"/>
      <c r="I20" s="39"/>
    </row>
    <row r="21" spans="1:9" ht="18.600000000000001" thickBot="1" x14ac:dyDescent="0.5">
      <c r="A21" s="2">
        <f t="shared" si="0"/>
        <v>113</v>
      </c>
      <c r="B21" s="62">
        <f>基本入力!$B$3</f>
        <v>0</v>
      </c>
      <c r="C21" s="7" t="s">
        <v>213</v>
      </c>
      <c r="D21" s="37"/>
      <c r="E21" s="37"/>
      <c r="F21" s="37"/>
      <c r="G21" s="37"/>
      <c r="H21" s="75"/>
      <c r="I21" s="40"/>
    </row>
    <row r="22" spans="1:9" ht="10.95" customHeight="1" x14ac:dyDescent="0.45">
      <c r="D22" s="52" t="s">
        <v>35</v>
      </c>
      <c r="E22" s="53" t="s">
        <v>35</v>
      </c>
      <c r="G22" s="54" t="s">
        <v>36</v>
      </c>
    </row>
    <row r="23" spans="1:9" ht="7.5" customHeight="1" thickBot="1" x14ac:dyDescent="0.5"/>
    <row r="24" spans="1:9" ht="22.2" x14ac:dyDescent="0.45">
      <c r="B24" s="107" t="s">
        <v>82</v>
      </c>
      <c r="C24" s="108"/>
      <c r="D24" s="108"/>
      <c r="E24" s="108"/>
      <c r="F24" s="108"/>
      <c r="G24" s="108"/>
      <c r="H24" s="108"/>
      <c r="I24" s="109"/>
    </row>
    <row r="25" spans="1:9" ht="36" x14ac:dyDescent="0.45">
      <c r="B25" s="3" t="s">
        <v>7</v>
      </c>
      <c r="C25" s="4" t="s">
        <v>8</v>
      </c>
      <c r="D25" s="4" t="s">
        <v>13</v>
      </c>
      <c r="E25" s="4" t="s">
        <v>77</v>
      </c>
      <c r="F25" s="4" t="s">
        <v>14</v>
      </c>
      <c r="G25" s="5" t="s">
        <v>12</v>
      </c>
      <c r="H25" s="5" t="s">
        <v>10</v>
      </c>
      <c r="I25" s="6" t="s">
        <v>11</v>
      </c>
    </row>
    <row r="26" spans="1:9" x14ac:dyDescent="0.45">
      <c r="A26" s="2">
        <f>A21+1</f>
        <v>114</v>
      </c>
      <c r="B26" s="111">
        <f>基本入力!$B$3</f>
        <v>0</v>
      </c>
      <c r="C26" s="110" t="s">
        <v>68</v>
      </c>
      <c r="D26" s="36"/>
      <c r="E26" s="36"/>
      <c r="F26" s="36"/>
      <c r="G26" s="36"/>
      <c r="H26" s="74"/>
      <c r="I26" s="39"/>
    </row>
    <row r="27" spans="1:9" x14ac:dyDescent="0.45">
      <c r="A27" s="2">
        <f>A26+1</f>
        <v>115</v>
      </c>
      <c r="B27" s="112"/>
      <c r="C27" s="110"/>
      <c r="D27" s="43"/>
      <c r="E27" s="43"/>
      <c r="F27" s="43"/>
      <c r="G27" s="43"/>
      <c r="H27" s="76"/>
      <c r="I27" s="44"/>
    </row>
    <row r="28" spans="1:9" x14ac:dyDescent="0.45">
      <c r="A28" s="2">
        <f t="shared" ref="A28:A51" si="1">A27+1</f>
        <v>116</v>
      </c>
      <c r="B28" s="111">
        <f>基本入力!$B$3</f>
        <v>0</v>
      </c>
      <c r="C28" s="110" t="s">
        <v>68</v>
      </c>
      <c r="D28" s="36"/>
      <c r="E28" s="36"/>
      <c r="F28" s="36"/>
      <c r="G28" s="36"/>
      <c r="H28" s="74"/>
      <c r="I28" s="39"/>
    </row>
    <row r="29" spans="1:9" x14ac:dyDescent="0.45">
      <c r="A29" s="2">
        <f t="shared" si="1"/>
        <v>117</v>
      </c>
      <c r="B29" s="112"/>
      <c r="C29" s="110"/>
      <c r="D29" s="43"/>
      <c r="E29" s="43"/>
      <c r="F29" s="43"/>
      <c r="G29" s="43"/>
      <c r="H29" s="76"/>
      <c r="I29" s="44"/>
    </row>
    <row r="30" spans="1:9" x14ac:dyDescent="0.45">
      <c r="A30" s="2">
        <f t="shared" si="1"/>
        <v>118</v>
      </c>
      <c r="B30" s="111">
        <f>基本入力!$B$3</f>
        <v>0</v>
      </c>
      <c r="C30" s="110" t="s">
        <v>68</v>
      </c>
      <c r="D30" s="36"/>
      <c r="E30" s="36"/>
      <c r="F30" s="36"/>
      <c r="G30" s="36"/>
      <c r="H30" s="74"/>
      <c r="I30" s="39"/>
    </row>
    <row r="31" spans="1:9" x14ac:dyDescent="0.45">
      <c r="A31" s="2">
        <f t="shared" si="1"/>
        <v>119</v>
      </c>
      <c r="B31" s="112"/>
      <c r="C31" s="110"/>
      <c r="D31" s="43"/>
      <c r="E31" s="43"/>
      <c r="F31" s="43"/>
      <c r="G31" s="43"/>
      <c r="H31" s="76"/>
      <c r="I31" s="44"/>
    </row>
    <row r="32" spans="1:9" x14ac:dyDescent="0.45">
      <c r="A32" s="2">
        <f t="shared" si="1"/>
        <v>120</v>
      </c>
      <c r="B32" s="111">
        <f>基本入力!$B$3</f>
        <v>0</v>
      </c>
      <c r="C32" s="110" t="s">
        <v>68</v>
      </c>
      <c r="D32" s="36"/>
      <c r="E32" s="36"/>
      <c r="F32" s="36"/>
      <c r="G32" s="36"/>
      <c r="H32" s="74"/>
      <c r="I32" s="39"/>
    </row>
    <row r="33" spans="1:9" x14ac:dyDescent="0.45">
      <c r="A33" s="2">
        <f t="shared" si="1"/>
        <v>121</v>
      </c>
      <c r="B33" s="112"/>
      <c r="C33" s="110"/>
      <c r="D33" s="43"/>
      <c r="E33" s="43"/>
      <c r="F33" s="43"/>
      <c r="G33" s="43"/>
      <c r="H33" s="76"/>
      <c r="I33" s="44"/>
    </row>
    <row r="34" spans="1:9" x14ac:dyDescent="0.45">
      <c r="A34" s="2">
        <f t="shared" si="1"/>
        <v>122</v>
      </c>
      <c r="B34" s="111">
        <f>基本入力!$B$3</f>
        <v>0</v>
      </c>
      <c r="C34" s="110" t="s">
        <v>69</v>
      </c>
      <c r="D34" s="36"/>
      <c r="E34" s="36"/>
      <c r="F34" s="36"/>
      <c r="G34" s="36"/>
      <c r="H34" s="74"/>
      <c r="I34" s="39"/>
    </row>
    <row r="35" spans="1:9" x14ac:dyDescent="0.45">
      <c r="A35" s="2">
        <f t="shared" si="1"/>
        <v>123</v>
      </c>
      <c r="B35" s="112"/>
      <c r="C35" s="110"/>
      <c r="D35" s="43"/>
      <c r="E35" s="43"/>
      <c r="F35" s="43"/>
      <c r="G35" s="43"/>
      <c r="H35" s="76"/>
      <c r="I35" s="44"/>
    </row>
    <row r="36" spans="1:9" x14ac:dyDescent="0.45">
      <c r="A36" s="2">
        <f t="shared" si="1"/>
        <v>124</v>
      </c>
      <c r="B36" s="111">
        <f>基本入力!$B$3</f>
        <v>0</v>
      </c>
      <c r="C36" s="110" t="s">
        <v>70</v>
      </c>
      <c r="D36" s="36"/>
      <c r="E36" s="36"/>
      <c r="F36" s="36"/>
      <c r="G36" s="36"/>
      <c r="H36" s="74"/>
      <c r="I36" s="39"/>
    </row>
    <row r="37" spans="1:9" x14ac:dyDescent="0.45">
      <c r="A37" s="2">
        <f t="shared" si="1"/>
        <v>125</v>
      </c>
      <c r="B37" s="112"/>
      <c r="C37" s="110"/>
      <c r="D37" s="43"/>
      <c r="E37" s="43"/>
      <c r="F37" s="43"/>
      <c r="G37" s="43"/>
      <c r="H37" s="76"/>
      <c r="I37" s="44"/>
    </row>
    <row r="38" spans="1:9" x14ac:dyDescent="0.45">
      <c r="A38" s="2">
        <f t="shared" si="1"/>
        <v>126</v>
      </c>
      <c r="B38" s="111">
        <f>基本入力!$B$3</f>
        <v>0</v>
      </c>
      <c r="C38" s="110" t="s">
        <v>71</v>
      </c>
      <c r="D38" s="36"/>
      <c r="E38" s="36"/>
      <c r="F38" s="36"/>
      <c r="G38" s="36"/>
      <c r="H38" s="74"/>
      <c r="I38" s="39"/>
    </row>
    <row r="39" spans="1:9" x14ac:dyDescent="0.45">
      <c r="A39" s="2">
        <f t="shared" si="1"/>
        <v>127</v>
      </c>
      <c r="B39" s="112"/>
      <c r="C39" s="110"/>
      <c r="D39" s="43"/>
      <c r="E39" s="43"/>
      <c r="F39" s="43"/>
      <c r="G39" s="43"/>
      <c r="H39" s="76"/>
      <c r="I39" s="44"/>
    </row>
    <row r="40" spans="1:9" x14ac:dyDescent="0.45">
      <c r="A40" s="2">
        <f t="shared" si="1"/>
        <v>128</v>
      </c>
      <c r="B40" s="111">
        <f>基本入力!$B$3</f>
        <v>0</v>
      </c>
      <c r="C40" s="110" t="s">
        <v>72</v>
      </c>
      <c r="D40" s="36"/>
      <c r="E40" s="36"/>
      <c r="F40" s="36"/>
      <c r="G40" s="36"/>
      <c r="H40" s="74"/>
      <c r="I40" s="39"/>
    </row>
    <row r="41" spans="1:9" x14ac:dyDescent="0.45">
      <c r="A41" s="2">
        <f t="shared" si="1"/>
        <v>129</v>
      </c>
      <c r="B41" s="112"/>
      <c r="C41" s="110"/>
      <c r="D41" s="43"/>
      <c r="E41" s="43"/>
      <c r="F41" s="43"/>
      <c r="G41" s="43"/>
      <c r="H41" s="76"/>
      <c r="I41" s="44"/>
    </row>
    <row r="42" spans="1:9" x14ac:dyDescent="0.45">
      <c r="A42" s="2">
        <f t="shared" si="1"/>
        <v>130</v>
      </c>
      <c r="B42" s="111">
        <f>基本入力!$B$3</f>
        <v>0</v>
      </c>
      <c r="C42" s="110" t="s">
        <v>73</v>
      </c>
      <c r="D42" s="36"/>
      <c r="E42" s="36"/>
      <c r="F42" s="36"/>
      <c r="G42" s="36"/>
      <c r="H42" s="74"/>
      <c r="I42" s="39"/>
    </row>
    <row r="43" spans="1:9" x14ac:dyDescent="0.45">
      <c r="A43" s="2">
        <f t="shared" si="1"/>
        <v>131</v>
      </c>
      <c r="B43" s="112"/>
      <c r="C43" s="110"/>
      <c r="D43" s="43"/>
      <c r="E43" s="43"/>
      <c r="F43" s="43"/>
      <c r="G43" s="43"/>
      <c r="H43" s="76"/>
      <c r="I43" s="44"/>
    </row>
    <row r="44" spans="1:9" x14ac:dyDescent="0.45">
      <c r="A44" s="2">
        <f t="shared" si="1"/>
        <v>132</v>
      </c>
      <c r="B44" s="111">
        <f>基本入力!$B$3</f>
        <v>0</v>
      </c>
      <c r="C44" s="110" t="s">
        <v>74</v>
      </c>
      <c r="D44" s="36"/>
      <c r="E44" s="36"/>
      <c r="F44" s="36"/>
      <c r="G44" s="36"/>
      <c r="H44" s="74"/>
      <c r="I44" s="39"/>
    </row>
    <row r="45" spans="1:9" x14ac:dyDescent="0.45">
      <c r="A45" s="2">
        <f t="shared" si="1"/>
        <v>133</v>
      </c>
      <c r="B45" s="112"/>
      <c r="C45" s="110"/>
      <c r="D45" s="43"/>
      <c r="E45" s="43"/>
      <c r="F45" s="43"/>
      <c r="G45" s="43"/>
      <c r="H45" s="76"/>
      <c r="I45" s="44"/>
    </row>
    <row r="46" spans="1:9" x14ac:dyDescent="0.45">
      <c r="A46" s="2">
        <f t="shared" si="1"/>
        <v>134</v>
      </c>
      <c r="B46" s="111">
        <f>基本入力!$B$3</f>
        <v>0</v>
      </c>
      <c r="C46" s="110" t="s">
        <v>75</v>
      </c>
      <c r="D46" s="36"/>
      <c r="E46" s="36"/>
      <c r="F46" s="36"/>
      <c r="G46" s="36"/>
      <c r="H46" s="74"/>
      <c r="I46" s="39"/>
    </row>
    <row r="47" spans="1:9" x14ac:dyDescent="0.45">
      <c r="A47" s="2">
        <f t="shared" si="1"/>
        <v>135</v>
      </c>
      <c r="B47" s="112"/>
      <c r="C47" s="110"/>
      <c r="D47" s="43"/>
      <c r="E47" s="43"/>
      <c r="F47" s="43"/>
      <c r="G47" s="43"/>
      <c r="H47" s="76"/>
      <c r="I47" s="44"/>
    </row>
    <row r="48" spans="1:9" x14ac:dyDescent="0.45">
      <c r="A48" s="2">
        <f t="shared" si="1"/>
        <v>136</v>
      </c>
      <c r="B48" s="111">
        <f>基本入力!$B$3</f>
        <v>0</v>
      </c>
      <c r="C48" s="110" t="s">
        <v>76</v>
      </c>
      <c r="D48" s="36"/>
      <c r="E48" s="36"/>
      <c r="F48" s="36"/>
      <c r="G48" s="36"/>
      <c r="H48" s="74"/>
      <c r="I48" s="39"/>
    </row>
    <row r="49" spans="1:9" x14ac:dyDescent="0.45">
      <c r="A49" s="2">
        <f t="shared" si="1"/>
        <v>137</v>
      </c>
      <c r="B49" s="112"/>
      <c r="C49" s="110"/>
      <c r="D49" s="45"/>
      <c r="E49" s="45"/>
      <c r="F49" s="45"/>
      <c r="G49" s="45"/>
      <c r="H49" s="77"/>
      <c r="I49" s="46"/>
    </row>
    <row r="50" spans="1:9" x14ac:dyDescent="0.45">
      <c r="A50" s="2">
        <f t="shared" si="1"/>
        <v>138</v>
      </c>
      <c r="B50" s="111">
        <f>基本入力!$B$3</f>
        <v>0</v>
      </c>
      <c r="C50" s="110" t="s">
        <v>214</v>
      </c>
      <c r="D50" s="36"/>
      <c r="E50" s="36"/>
      <c r="F50" s="36"/>
      <c r="G50" s="36"/>
      <c r="H50" s="74"/>
      <c r="I50" s="39"/>
    </row>
    <row r="51" spans="1:9" ht="18.600000000000001" thickBot="1" x14ac:dyDescent="0.5">
      <c r="A51" s="2">
        <f t="shared" si="1"/>
        <v>139</v>
      </c>
      <c r="B51" s="113"/>
      <c r="C51" s="114"/>
      <c r="D51" s="47"/>
      <c r="E51" s="47"/>
      <c r="F51" s="47"/>
      <c r="G51" s="47"/>
      <c r="H51" s="78"/>
      <c r="I51" s="48"/>
    </row>
  </sheetData>
  <sheetProtection sheet="1" objects="1" scenarios="1"/>
  <mergeCells count="30">
    <mergeCell ref="B50:B51"/>
    <mergeCell ref="C50:C51"/>
    <mergeCell ref="B38:B39"/>
    <mergeCell ref="B40:B41"/>
    <mergeCell ref="B42:B43"/>
    <mergeCell ref="B44:B45"/>
    <mergeCell ref="B46:B47"/>
    <mergeCell ref="B48:B49"/>
    <mergeCell ref="C46:C47"/>
    <mergeCell ref="C48:C49"/>
    <mergeCell ref="C38:C39"/>
    <mergeCell ref="C40:C41"/>
    <mergeCell ref="C42:C43"/>
    <mergeCell ref="C44:C45"/>
    <mergeCell ref="C36:C37"/>
    <mergeCell ref="C28:C29"/>
    <mergeCell ref="C30:C31"/>
    <mergeCell ref="C32:C33"/>
    <mergeCell ref="C34:C35"/>
    <mergeCell ref="B36:B37"/>
    <mergeCell ref="B28:B29"/>
    <mergeCell ref="B30:B31"/>
    <mergeCell ref="B32:B33"/>
    <mergeCell ref="B34:B35"/>
    <mergeCell ref="B6:G6"/>
    <mergeCell ref="B1:I1"/>
    <mergeCell ref="B7:I7"/>
    <mergeCell ref="B24:I24"/>
    <mergeCell ref="C26:C27"/>
    <mergeCell ref="B26:B27"/>
  </mergeCells>
  <phoneticPr fontId="2"/>
  <conditionalFormatting sqref="B9:B21">
    <cfRule type="containsText" dxfId="164" priority="13" operator="containsText" text="釧根">
      <formula>NOT(ISERROR(SEARCH("釧根",B9)))</formula>
    </cfRule>
    <cfRule type="containsText" dxfId="163" priority="14" operator="containsText" text="十勝">
      <formula>NOT(ISERROR(SEARCH("十勝",B9)))</formula>
    </cfRule>
    <cfRule type="containsText" dxfId="162" priority="15" operator="containsText" text="北見">
      <formula>NOT(ISERROR(SEARCH("北見",B9)))</formula>
    </cfRule>
    <cfRule type="containsText" dxfId="161" priority="16" operator="containsText" text="名寄">
      <formula>NOT(ISERROR(SEARCH("名寄",B9)))</formula>
    </cfRule>
    <cfRule type="containsText" dxfId="160" priority="17" operator="containsText" text="旭川">
      <formula>NOT(ISERROR(SEARCH("旭川",B9)))</formula>
    </cfRule>
    <cfRule type="containsText" dxfId="159" priority="18" operator="containsText" text="北空知">
      <formula>NOT(ISERROR(SEARCH("北空知",B9)))</formula>
    </cfRule>
    <cfRule type="containsText" dxfId="158" priority="19" operator="containsText" text="南空知">
      <formula>NOT(ISERROR(SEARCH("南空知",B9)))</formula>
    </cfRule>
    <cfRule type="containsText" dxfId="157" priority="20" operator="containsText" text="札幌">
      <formula>NOT(ISERROR(SEARCH("札幌",B9)))</formula>
    </cfRule>
    <cfRule type="containsText" dxfId="156" priority="21" operator="containsText" text="小樽">
      <formula>NOT(ISERROR(SEARCH("小樽",B9)))</formula>
    </cfRule>
    <cfRule type="containsText" dxfId="155" priority="22" operator="containsText" text="苫小牧">
      <formula>NOT(ISERROR(SEARCH("苫小牧",B9)))</formula>
    </cfRule>
    <cfRule type="containsText" dxfId="154" priority="23" operator="containsText" text="函館">
      <formula>NOT(ISERROR(SEARCH("函館",B9)))</formula>
    </cfRule>
    <cfRule type="containsText" dxfId="153" priority="24" operator="containsText" text="室蘭">
      <formula>NOT(ISERROR(SEARCH("室蘭",B9)))</formula>
    </cfRule>
  </conditionalFormatting>
  <conditionalFormatting sqref="B26 B28 B30 B32 B34 B36 B38 B40 B42 B44 B46 B48 B50">
    <cfRule type="containsText" dxfId="152" priority="1" operator="containsText" text="釧根">
      <formula>NOT(ISERROR(SEARCH("釧根",B26)))</formula>
    </cfRule>
    <cfRule type="containsText" dxfId="151" priority="2" operator="containsText" text="十勝">
      <formula>NOT(ISERROR(SEARCH("十勝",B26)))</formula>
    </cfRule>
    <cfRule type="containsText" dxfId="150" priority="3" operator="containsText" text="北見">
      <formula>NOT(ISERROR(SEARCH("北見",B26)))</formula>
    </cfRule>
    <cfRule type="containsText" dxfId="149" priority="4" operator="containsText" text="名寄">
      <formula>NOT(ISERROR(SEARCH("名寄",B26)))</formula>
    </cfRule>
    <cfRule type="containsText" dxfId="148" priority="5" operator="containsText" text="旭川">
      <formula>NOT(ISERROR(SEARCH("旭川",B26)))</formula>
    </cfRule>
    <cfRule type="containsText" dxfId="147" priority="6" operator="containsText" text="北空知">
      <formula>NOT(ISERROR(SEARCH("北空知",B26)))</formula>
    </cfRule>
    <cfRule type="containsText" dxfId="146" priority="7" operator="containsText" text="南空知">
      <formula>NOT(ISERROR(SEARCH("南空知",B26)))</formula>
    </cfRule>
    <cfRule type="containsText" dxfId="145" priority="8" operator="containsText" text="札幌">
      <formula>NOT(ISERROR(SEARCH("札幌",B26)))</formula>
    </cfRule>
    <cfRule type="containsText" dxfId="144" priority="9" operator="containsText" text="小樽">
      <formula>NOT(ISERROR(SEARCH("小樽",B26)))</formula>
    </cfRule>
    <cfRule type="containsText" dxfId="143" priority="10" operator="containsText" text="苫小牧">
      <formula>NOT(ISERROR(SEARCH("苫小牧",B26)))</formula>
    </cfRule>
    <cfRule type="containsText" dxfId="142" priority="11" operator="containsText" text="函館">
      <formula>NOT(ISERROR(SEARCH("函館",B26)))</formula>
    </cfRule>
    <cfRule type="containsText" dxfId="141" priority="12" operator="containsText" text="室蘭">
      <formula>NOT(ISERROR(SEARCH("室蘭",B26)))</formula>
    </cfRule>
  </conditionalFormatting>
  <conditionalFormatting sqref="D9:D21 D26:D51">
    <cfRule type="beginsWith" dxfId="140" priority="25" operator="beginsWith" text="　">
      <formula>LEFT(D9,LEN("　"))="　"</formula>
    </cfRule>
    <cfRule type="beginsWith" dxfId="139" priority="27" operator="beginsWith" text=" ">
      <formula>LEFT(D9,LEN(" "))=" "</formula>
    </cfRule>
  </conditionalFormatting>
  <conditionalFormatting sqref="D9:I21">
    <cfRule type="containsBlanks" dxfId="138" priority="30">
      <formula>LEN(TRIM(D9))=0</formula>
    </cfRule>
  </conditionalFormatting>
  <conditionalFormatting sqref="D26:I51">
    <cfRule type="containsBlanks" dxfId="137" priority="29">
      <formula>LEN(TRIM(D26))=0</formula>
    </cfRule>
  </conditionalFormatting>
  <conditionalFormatting sqref="E18">
    <cfRule type="containsText" dxfId="136" priority="28" operator="containsText" text="&quot; &quot;,&quot;　&quot;">
      <formula>NOT(ISERROR(SEARCH(""" "",""　""",E18)))</formula>
    </cfRule>
  </conditionalFormatting>
  <dataValidations count="1">
    <dataValidation type="list" allowBlank="1" showInputMessage="1" showErrorMessage="1" sqref="F9:F21 F26:F51" xr:uid="{00000000-0002-0000-0100-000000000000}">
      <formula1>"①,②,③"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K51"/>
  <sheetViews>
    <sheetView topLeftCell="B1" workbookViewId="0">
      <selection activeCell="D26" sqref="D26:I51"/>
    </sheetView>
  </sheetViews>
  <sheetFormatPr defaultColWidth="9" defaultRowHeight="18" x14ac:dyDescent="0.45"/>
  <cols>
    <col min="1" max="1" width="0" style="2" hidden="1" customWidth="1"/>
    <col min="2" max="2" width="5" style="2" bestFit="1" customWidth="1"/>
    <col min="3" max="3" width="5.19921875" style="2" bestFit="1" customWidth="1"/>
    <col min="4" max="5" width="14.5" style="2" customWidth="1"/>
    <col min="6" max="6" width="5.19921875" style="2" bestFit="1" customWidth="1"/>
    <col min="7" max="7" width="13" style="2" bestFit="1" customWidth="1"/>
    <col min="8" max="8" width="16.09765625" style="2" customWidth="1"/>
    <col min="9" max="9" width="17.19921875" style="2" bestFit="1" customWidth="1"/>
    <col min="10" max="10" width="9" style="2"/>
    <col min="11" max="11" width="3.3984375" style="2" bestFit="1" customWidth="1"/>
    <col min="12" max="16384" width="9" style="2"/>
  </cols>
  <sheetData>
    <row r="1" spans="1:11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  <c r="K1" s="1"/>
    </row>
    <row r="6" spans="1:11" ht="22.8" thickBot="1" x14ac:dyDescent="0.5">
      <c r="B6" s="106" t="s">
        <v>79</v>
      </c>
      <c r="C6" s="106"/>
      <c r="D6" s="106"/>
      <c r="E6" s="106"/>
      <c r="F6" s="106"/>
      <c r="G6" s="106"/>
    </row>
    <row r="7" spans="1:11" ht="21.75" customHeight="1" x14ac:dyDescent="0.45">
      <c r="B7" s="107" t="s">
        <v>83</v>
      </c>
      <c r="C7" s="108"/>
      <c r="D7" s="108"/>
      <c r="E7" s="108"/>
      <c r="F7" s="108"/>
      <c r="G7" s="108"/>
      <c r="H7" s="108"/>
      <c r="I7" s="109"/>
    </row>
    <row r="8" spans="1:11" ht="38.25" customHeight="1" x14ac:dyDescent="0.45">
      <c r="B8" s="3" t="s">
        <v>7</v>
      </c>
      <c r="C8" s="4" t="s">
        <v>8</v>
      </c>
      <c r="D8" s="4" t="s">
        <v>13</v>
      </c>
      <c r="E8" s="4" t="s">
        <v>77</v>
      </c>
      <c r="F8" s="4" t="s">
        <v>14</v>
      </c>
      <c r="G8" s="5" t="s">
        <v>12</v>
      </c>
      <c r="H8" s="5" t="s">
        <v>10</v>
      </c>
      <c r="I8" s="6" t="s">
        <v>11</v>
      </c>
    </row>
    <row r="9" spans="1:11" x14ac:dyDescent="0.45">
      <c r="A9" s="2">
        <v>140</v>
      </c>
      <c r="B9" s="60">
        <f>基本入力!$B$3</f>
        <v>0</v>
      </c>
      <c r="C9" s="63" t="s">
        <v>80</v>
      </c>
      <c r="D9" s="49"/>
      <c r="E9" s="49"/>
      <c r="F9" s="49"/>
      <c r="G9" s="49"/>
      <c r="H9" s="79"/>
      <c r="I9" s="64"/>
    </row>
    <row r="10" spans="1:11" x14ac:dyDescent="0.45">
      <c r="A10" s="2">
        <f>A9+1</f>
        <v>141</v>
      </c>
      <c r="B10" s="60">
        <f>基本入力!$B$3</f>
        <v>0</v>
      </c>
      <c r="C10" s="63" t="s">
        <v>80</v>
      </c>
      <c r="D10" s="49"/>
      <c r="E10" s="49"/>
      <c r="F10" s="49"/>
      <c r="G10" s="49"/>
      <c r="H10" s="79"/>
      <c r="I10" s="64"/>
    </row>
    <row r="11" spans="1:11" x14ac:dyDescent="0.45">
      <c r="A11" s="2">
        <f t="shared" ref="A11:A21" si="0">A10+1</f>
        <v>142</v>
      </c>
      <c r="B11" s="60">
        <f>基本入力!$B$3</f>
        <v>0</v>
      </c>
      <c r="C11" s="63" t="s">
        <v>80</v>
      </c>
      <c r="D11" s="49"/>
      <c r="E11" s="49"/>
      <c r="F11" s="49"/>
      <c r="G11" s="49"/>
      <c r="H11" s="79"/>
      <c r="I11" s="64"/>
    </row>
    <row r="12" spans="1:11" x14ac:dyDescent="0.45">
      <c r="A12" s="2">
        <f t="shared" si="0"/>
        <v>143</v>
      </c>
      <c r="B12" s="60">
        <f>基本入力!$B$3</f>
        <v>0</v>
      </c>
      <c r="C12" s="63" t="s">
        <v>80</v>
      </c>
      <c r="D12" s="49"/>
      <c r="E12" s="49"/>
      <c r="F12" s="49"/>
      <c r="G12" s="49"/>
      <c r="H12" s="79"/>
      <c r="I12" s="64"/>
    </row>
    <row r="13" spans="1:11" x14ac:dyDescent="0.45">
      <c r="A13" s="2">
        <f t="shared" si="0"/>
        <v>144</v>
      </c>
      <c r="B13" s="60">
        <f>基本入力!$B$3</f>
        <v>0</v>
      </c>
      <c r="C13" s="63" t="s">
        <v>85</v>
      </c>
      <c r="D13" s="49"/>
      <c r="E13" s="49"/>
      <c r="F13" s="49"/>
      <c r="G13" s="49"/>
      <c r="H13" s="79"/>
      <c r="I13" s="64"/>
    </row>
    <row r="14" spans="1:11" x14ac:dyDescent="0.45">
      <c r="A14" s="2">
        <f t="shared" si="0"/>
        <v>145</v>
      </c>
      <c r="B14" s="60">
        <f>基本入力!$B$3</f>
        <v>0</v>
      </c>
      <c r="C14" s="63" t="s">
        <v>86</v>
      </c>
      <c r="D14" s="49"/>
      <c r="E14" s="49"/>
      <c r="F14" s="49"/>
      <c r="G14" s="49"/>
      <c r="H14" s="79"/>
      <c r="I14" s="64"/>
    </row>
    <row r="15" spans="1:11" x14ac:dyDescent="0.45">
      <c r="A15" s="2">
        <f t="shared" si="0"/>
        <v>146</v>
      </c>
      <c r="B15" s="60">
        <f>基本入力!$B$3</f>
        <v>0</v>
      </c>
      <c r="C15" s="63" t="s">
        <v>87</v>
      </c>
      <c r="D15" s="49"/>
      <c r="E15" s="49"/>
      <c r="F15" s="49"/>
      <c r="G15" s="49"/>
      <c r="H15" s="79"/>
      <c r="I15" s="64"/>
    </row>
    <row r="16" spans="1:11" x14ac:dyDescent="0.45">
      <c r="A16" s="2">
        <f t="shared" si="0"/>
        <v>147</v>
      </c>
      <c r="B16" s="60">
        <f>基本入力!$B$3</f>
        <v>0</v>
      </c>
      <c r="C16" s="63" t="s">
        <v>88</v>
      </c>
      <c r="D16" s="49"/>
      <c r="E16" s="49"/>
      <c r="F16" s="49"/>
      <c r="G16" s="49"/>
      <c r="H16" s="79"/>
      <c r="I16" s="64"/>
    </row>
    <row r="17" spans="1:9" x14ac:dyDescent="0.45">
      <c r="A17" s="2">
        <f t="shared" si="0"/>
        <v>148</v>
      </c>
      <c r="B17" s="60">
        <f>基本入力!$B$3</f>
        <v>0</v>
      </c>
      <c r="C17" s="63" t="s">
        <v>89</v>
      </c>
      <c r="D17" s="49"/>
      <c r="E17" s="49"/>
      <c r="F17" s="49"/>
      <c r="G17" s="49"/>
      <c r="H17" s="79"/>
      <c r="I17" s="64"/>
    </row>
    <row r="18" spans="1:9" x14ac:dyDescent="0.45">
      <c r="A18" s="2">
        <f t="shared" si="0"/>
        <v>149</v>
      </c>
      <c r="B18" s="60">
        <f>基本入力!$B$3</f>
        <v>0</v>
      </c>
      <c r="C18" s="63" t="s">
        <v>90</v>
      </c>
      <c r="D18" s="49"/>
      <c r="E18" s="49"/>
      <c r="F18" s="49"/>
      <c r="G18" s="49"/>
      <c r="H18" s="79"/>
      <c r="I18" s="64"/>
    </row>
    <row r="19" spans="1:9" x14ac:dyDescent="0.45">
      <c r="A19" s="2">
        <f t="shared" si="0"/>
        <v>150</v>
      </c>
      <c r="B19" s="60">
        <f>基本入力!$B$3</f>
        <v>0</v>
      </c>
      <c r="C19" s="63" t="s">
        <v>91</v>
      </c>
      <c r="D19" s="49"/>
      <c r="E19" s="49"/>
      <c r="F19" s="49"/>
      <c r="G19" s="49"/>
      <c r="H19" s="79"/>
      <c r="I19" s="64"/>
    </row>
    <row r="20" spans="1:9" x14ac:dyDescent="0.45">
      <c r="A20" s="2">
        <f t="shared" si="0"/>
        <v>151</v>
      </c>
      <c r="B20" s="60">
        <f>基本入力!$B$3</f>
        <v>0</v>
      </c>
      <c r="C20" s="63" t="s">
        <v>92</v>
      </c>
      <c r="D20" s="50"/>
      <c r="E20" s="50"/>
      <c r="F20" s="50"/>
      <c r="G20" s="50"/>
      <c r="H20" s="80"/>
      <c r="I20" s="65"/>
    </row>
    <row r="21" spans="1:9" ht="18.600000000000001" thickBot="1" x14ac:dyDescent="0.5">
      <c r="A21" s="2">
        <f t="shared" si="0"/>
        <v>152</v>
      </c>
      <c r="B21" s="62">
        <f>基本入力!$B$3</f>
        <v>0</v>
      </c>
      <c r="C21" s="7" t="s">
        <v>215</v>
      </c>
      <c r="D21" s="51"/>
      <c r="E21" s="51"/>
      <c r="F21" s="51"/>
      <c r="G21" s="51"/>
      <c r="H21" s="81"/>
      <c r="I21" s="66"/>
    </row>
    <row r="22" spans="1:9" ht="10.95" customHeight="1" x14ac:dyDescent="0.45">
      <c r="D22" s="52" t="s">
        <v>35</v>
      </c>
      <c r="E22" s="53" t="s">
        <v>35</v>
      </c>
      <c r="G22" s="54" t="s">
        <v>36</v>
      </c>
    </row>
    <row r="23" spans="1:9" ht="7.5" customHeight="1" thickBot="1" x14ac:dyDescent="0.5"/>
    <row r="24" spans="1:9" ht="22.2" x14ac:dyDescent="0.45">
      <c r="B24" s="107" t="s">
        <v>84</v>
      </c>
      <c r="C24" s="108"/>
      <c r="D24" s="108"/>
      <c r="E24" s="108"/>
      <c r="F24" s="108"/>
      <c r="G24" s="108"/>
      <c r="H24" s="108"/>
      <c r="I24" s="109"/>
    </row>
    <row r="25" spans="1:9" ht="36" x14ac:dyDescent="0.45">
      <c r="B25" s="3" t="s">
        <v>7</v>
      </c>
      <c r="C25" s="4" t="s">
        <v>8</v>
      </c>
      <c r="D25" s="4" t="s">
        <v>13</v>
      </c>
      <c r="E25" s="4" t="s">
        <v>9</v>
      </c>
      <c r="F25" s="4" t="s">
        <v>14</v>
      </c>
      <c r="G25" s="5" t="s">
        <v>12</v>
      </c>
      <c r="H25" s="5" t="s">
        <v>10</v>
      </c>
      <c r="I25" s="6" t="s">
        <v>11</v>
      </c>
    </row>
    <row r="26" spans="1:9" x14ac:dyDescent="0.45">
      <c r="A26" s="2">
        <f>A21+1</f>
        <v>153</v>
      </c>
      <c r="B26" s="111">
        <f>基本入力!$B$3</f>
        <v>0</v>
      </c>
      <c r="C26" s="110" t="s">
        <v>93</v>
      </c>
      <c r="D26" s="50"/>
      <c r="E26" s="50"/>
      <c r="F26" s="50"/>
      <c r="G26" s="50"/>
      <c r="H26" s="80"/>
      <c r="I26" s="65"/>
    </row>
    <row r="27" spans="1:9" x14ac:dyDescent="0.45">
      <c r="A27" s="2">
        <f>A26+1</f>
        <v>154</v>
      </c>
      <c r="B27" s="112"/>
      <c r="C27" s="110"/>
      <c r="D27" s="67"/>
      <c r="E27" s="67"/>
      <c r="F27" s="67"/>
      <c r="G27" s="67"/>
      <c r="H27" s="82"/>
      <c r="I27" s="68"/>
    </row>
    <row r="28" spans="1:9" x14ac:dyDescent="0.45">
      <c r="A28" s="2">
        <f t="shared" ref="A28:A51" si="1">A27+1</f>
        <v>155</v>
      </c>
      <c r="B28" s="111">
        <f>基本入力!$B$3</f>
        <v>0</v>
      </c>
      <c r="C28" s="110" t="s">
        <v>93</v>
      </c>
      <c r="D28" s="50"/>
      <c r="E28" s="50"/>
      <c r="F28" s="50"/>
      <c r="G28" s="50"/>
      <c r="H28" s="80"/>
      <c r="I28" s="65"/>
    </row>
    <row r="29" spans="1:9" x14ac:dyDescent="0.45">
      <c r="A29" s="2">
        <f t="shared" si="1"/>
        <v>156</v>
      </c>
      <c r="B29" s="112"/>
      <c r="C29" s="110"/>
      <c r="D29" s="67"/>
      <c r="E29" s="67"/>
      <c r="F29" s="67"/>
      <c r="G29" s="67"/>
      <c r="H29" s="82"/>
      <c r="I29" s="68"/>
    </row>
    <row r="30" spans="1:9" x14ac:dyDescent="0.45">
      <c r="A30" s="2">
        <f t="shared" si="1"/>
        <v>157</v>
      </c>
      <c r="B30" s="111">
        <f>基本入力!$B$3</f>
        <v>0</v>
      </c>
      <c r="C30" s="110" t="s">
        <v>93</v>
      </c>
      <c r="D30" s="50"/>
      <c r="E30" s="50"/>
      <c r="F30" s="50"/>
      <c r="G30" s="50"/>
      <c r="H30" s="80"/>
      <c r="I30" s="65"/>
    </row>
    <row r="31" spans="1:9" x14ac:dyDescent="0.45">
      <c r="A31" s="2">
        <f t="shared" si="1"/>
        <v>158</v>
      </c>
      <c r="B31" s="112"/>
      <c r="C31" s="110"/>
      <c r="D31" s="67"/>
      <c r="E31" s="67"/>
      <c r="F31" s="67"/>
      <c r="G31" s="67"/>
      <c r="H31" s="82"/>
      <c r="I31" s="68"/>
    </row>
    <row r="32" spans="1:9" x14ac:dyDescent="0.45">
      <c r="A32" s="2">
        <f t="shared" si="1"/>
        <v>159</v>
      </c>
      <c r="B32" s="111">
        <f>基本入力!$B$3</f>
        <v>0</v>
      </c>
      <c r="C32" s="110" t="s">
        <v>93</v>
      </c>
      <c r="D32" s="50"/>
      <c r="E32" s="50"/>
      <c r="F32" s="50"/>
      <c r="G32" s="50"/>
      <c r="H32" s="80"/>
      <c r="I32" s="65"/>
    </row>
    <row r="33" spans="1:9" x14ac:dyDescent="0.45">
      <c r="A33" s="2">
        <f t="shared" si="1"/>
        <v>160</v>
      </c>
      <c r="B33" s="112"/>
      <c r="C33" s="110"/>
      <c r="D33" s="67"/>
      <c r="E33" s="67"/>
      <c r="F33" s="67"/>
      <c r="G33" s="67"/>
      <c r="H33" s="82"/>
      <c r="I33" s="68"/>
    </row>
    <row r="34" spans="1:9" x14ac:dyDescent="0.45">
      <c r="A34" s="2">
        <f t="shared" si="1"/>
        <v>161</v>
      </c>
      <c r="B34" s="111">
        <f>基本入力!$B$3</f>
        <v>0</v>
      </c>
      <c r="C34" s="110" t="s">
        <v>94</v>
      </c>
      <c r="D34" s="50"/>
      <c r="E34" s="50"/>
      <c r="F34" s="50"/>
      <c r="G34" s="50"/>
      <c r="H34" s="80"/>
      <c r="I34" s="65"/>
    </row>
    <row r="35" spans="1:9" x14ac:dyDescent="0.45">
      <c r="A35" s="2">
        <f t="shared" si="1"/>
        <v>162</v>
      </c>
      <c r="B35" s="112"/>
      <c r="C35" s="110"/>
      <c r="D35" s="67"/>
      <c r="E35" s="67"/>
      <c r="F35" s="67"/>
      <c r="G35" s="67"/>
      <c r="H35" s="82"/>
      <c r="I35" s="68"/>
    </row>
    <row r="36" spans="1:9" x14ac:dyDescent="0.45">
      <c r="A36" s="2">
        <f t="shared" si="1"/>
        <v>163</v>
      </c>
      <c r="B36" s="111">
        <f>基本入力!$B$3</f>
        <v>0</v>
      </c>
      <c r="C36" s="110" t="s">
        <v>95</v>
      </c>
      <c r="D36" s="50"/>
      <c r="E36" s="50"/>
      <c r="F36" s="50"/>
      <c r="G36" s="50"/>
      <c r="H36" s="80"/>
      <c r="I36" s="65"/>
    </row>
    <row r="37" spans="1:9" x14ac:dyDescent="0.45">
      <c r="A37" s="2">
        <f t="shared" si="1"/>
        <v>164</v>
      </c>
      <c r="B37" s="112"/>
      <c r="C37" s="110"/>
      <c r="D37" s="67"/>
      <c r="E37" s="67"/>
      <c r="F37" s="67"/>
      <c r="G37" s="67"/>
      <c r="H37" s="82"/>
      <c r="I37" s="68"/>
    </row>
    <row r="38" spans="1:9" x14ac:dyDescent="0.45">
      <c r="A38" s="2">
        <f t="shared" si="1"/>
        <v>165</v>
      </c>
      <c r="B38" s="111">
        <f>基本入力!$B$3</f>
        <v>0</v>
      </c>
      <c r="C38" s="110" t="s">
        <v>96</v>
      </c>
      <c r="D38" s="50"/>
      <c r="E38" s="50"/>
      <c r="F38" s="50"/>
      <c r="G38" s="50"/>
      <c r="H38" s="80"/>
      <c r="I38" s="65"/>
    </row>
    <row r="39" spans="1:9" x14ac:dyDescent="0.45">
      <c r="A39" s="2">
        <f t="shared" si="1"/>
        <v>166</v>
      </c>
      <c r="B39" s="112"/>
      <c r="C39" s="110"/>
      <c r="D39" s="67"/>
      <c r="E39" s="67"/>
      <c r="F39" s="67"/>
      <c r="G39" s="67"/>
      <c r="H39" s="82"/>
      <c r="I39" s="68"/>
    </row>
    <row r="40" spans="1:9" x14ac:dyDescent="0.45">
      <c r="A40" s="2">
        <f t="shared" si="1"/>
        <v>167</v>
      </c>
      <c r="B40" s="111">
        <f>基本入力!$B$3</f>
        <v>0</v>
      </c>
      <c r="C40" s="110" t="s">
        <v>97</v>
      </c>
      <c r="D40" s="50"/>
      <c r="E40" s="50"/>
      <c r="F40" s="50"/>
      <c r="G40" s="50"/>
      <c r="H40" s="80"/>
      <c r="I40" s="65"/>
    </row>
    <row r="41" spans="1:9" x14ac:dyDescent="0.45">
      <c r="A41" s="2">
        <f t="shared" si="1"/>
        <v>168</v>
      </c>
      <c r="B41" s="112"/>
      <c r="C41" s="110"/>
      <c r="D41" s="67"/>
      <c r="E41" s="67"/>
      <c r="F41" s="67"/>
      <c r="G41" s="67"/>
      <c r="H41" s="82"/>
      <c r="I41" s="68"/>
    </row>
    <row r="42" spans="1:9" x14ac:dyDescent="0.45">
      <c r="A42" s="2">
        <f t="shared" si="1"/>
        <v>169</v>
      </c>
      <c r="B42" s="111">
        <f>基本入力!$B$3</f>
        <v>0</v>
      </c>
      <c r="C42" s="110" t="s">
        <v>98</v>
      </c>
      <c r="D42" s="50"/>
      <c r="E42" s="50"/>
      <c r="F42" s="50"/>
      <c r="G42" s="50"/>
      <c r="H42" s="80"/>
      <c r="I42" s="65"/>
    </row>
    <row r="43" spans="1:9" x14ac:dyDescent="0.45">
      <c r="A43" s="2">
        <f t="shared" si="1"/>
        <v>170</v>
      </c>
      <c r="B43" s="112"/>
      <c r="C43" s="110"/>
      <c r="D43" s="67"/>
      <c r="E43" s="67"/>
      <c r="F43" s="67"/>
      <c r="G43" s="67"/>
      <c r="H43" s="82"/>
      <c r="I43" s="68"/>
    </row>
    <row r="44" spans="1:9" x14ac:dyDescent="0.45">
      <c r="A44" s="2">
        <f t="shared" si="1"/>
        <v>171</v>
      </c>
      <c r="B44" s="111">
        <f>基本入力!$B$3</f>
        <v>0</v>
      </c>
      <c r="C44" s="110" t="s">
        <v>99</v>
      </c>
      <c r="D44" s="50"/>
      <c r="E44" s="50"/>
      <c r="F44" s="50"/>
      <c r="G44" s="50"/>
      <c r="H44" s="80"/>
      <c r="I44" s="65"/>
    </row>
    <row r="45" spans="1:9" x14ac:dyDescent="0.45">
      <c r="A45" s="2">
        <f t="shared" si="1"/>
        <v>172</v>
      </c>
      <c r="B45" s="112"/>
      <c r="C45" s="110"/>
      <c r="D45" s="67"/>
      <c r="E45" s="67"/>
      <c r="F45" s="67"/>
      <c r="G45" s="67"/>
      <c r="H45" s="82"/>
      <c r="I45" s="68"/>
    </row>
    <row r="46" spans="1:9" x14ac:dyDescent="0.45">
      <c r="A46" s="2">
        <f t="shared" si="1"/>
        <v>173</v>
      </c>
      <c r="B46" s="111">
        <f>基本入力!$B$3</f>
        <v>0</v>
      </c>
      <c r="C46" s="110" t="s">
        <v>100</v>
      </c>
      <c r="D46" s="50"/>
      <c r="E46" s="50"/>
      <c r="F46" s="50"/>
      <c r="G46" s="50"/>
      <c r="H46" s="80"/>
      <c r="I46" s="65"/>
    </row>
    <row r="47" spans="1:9" x14ac:dyDescent="0.45">
      <c r="A47" s="2">
        <f t="shared" si="1"/>
        <v>174</v>
      </c>
      <c r="B47" s="112"/>
      <c r="C47" s="110"/>
      <c r="D47" s="67"/>
      <c r="E47" s="67"/>
      <c r="F47" s="67"/>
      <c r="G47" s="67"/>
      <c r="H47" s="82"/>
      <c r="I47" s="68"/>
    </row>
    <row r="48" spans="1:9" x14ac:dyDescent="0.45">
      <c r="A48" s="2">
        <f t="shared" si="1"/>
        <v>175</v>
      </c>
      <c r="B48" s="111">
        <f>基本入力!$B$3</f>
        <v>0</v>
      </c>
      <c r="C48" s="110" t="s">
        <v>101</v>
      </c>
      <c r="D48" s="50"/>
      <c r="E48" s="50"/>
      <c r="F48" s="50"/>
      <c r="G48" s="50"/>
      <c r="H48" s="80"/>
      <c r="I48" s="65"/>
    </row>
    <row r="49" spans="1:9" x14ac:dyDescent="0.45">
      <c r="A49" s="2">
        <f t="shared" si="1"/>
        <v>176</v>
      </c>
      <c r="B49" s="112"/>
      <c r="C49" s="110"/>
      <c r="D49" s="69"/>
      <c r="E49" s="69"/>
      <c r="F49" s="69"/>
      <c r="G49" s="69"/>
      <c r="H49" s="83"/>
      <c r="I49" s="70"/>
    </row>
    <row r="50" spans="1:9" x14ac:dyDescent="0.45">
      <c r="A50" s="2">
        <f t="shared" si="1"/>
        <v>177</v>
      </c>
      <c r="B50" s="111">
        <f>基本入力!$B$3</f>
        <v>0</v>
      </c>
      <c r="C50" s="110" t="s">
        <v>216</v>
      </c>
      <c r="D50" s="50"/>
      <c r="E50" s="50"/>
      <c r="F50" s="50"/>
      <c r="G50" s="50"/>
      <c r="H50" s="80"/>
      <c r="I50" s="65"/>
    </row>
    <row r="51" spans="1:9" ht="18.600000000000001" thickBot="1" x14ac:dyDescent="0.5">
      <c r="A51" s="2">
        <f t="shared" si="1"/>
        <v>178</v>
      </c>
      <c r="B51" s="113"/>
      <c r="C51" s="114"/>
      <c r="D51" s="71"/>
      <c r="E51" s="71"/>
      <c r="F51" s="71"/>
      <c r="G51" s="71"/>
      <c r="H51" s="84"/>
      <c r="I51" s="72"/>
    </row>
  </sheetData>
  <sheetProtection sheet="1" objects="1" scenarios="1"/>
  <mergeCells count="30">
    <mergeCell ref="B48:B49"/>
    <mergeCell ref="C48:C49"/>
    <mergeCell ref="B40:B41"/>
    <mergeCell ref="C40:C41"/>
    <mergeCell ref="B42:B43"/>
    <mergeCell ref="C42:C43"/>
    <mergeCell ref="B44:B45"/>
    <mergeCell ref="C44:C45"/>
    <mergeCell ref="B36:B37"/>
    <mergeCell ref="C36:C37"/>
    <mergeCell ref="B38:B39"/>
    <mergeCell ref="C38:C39"/>
    <mergeCell ref="B46:B47"/>
    <mergeCell ref="C46:C47"/>
    <mergeCell ref="B50:B51"/>
    <mergeCell ref="C50:C51"/>
    <mergeCell ref="B1:I1"/>
    <mergeCell ref="B6:G6"/>
    <mergeCell ref="B7:I7"/>
    <mergeCell ref="B24:I24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</mergeCells>
  <phoneticPr fontId="2"/>
  <conditionalFormatting sqref="B9:B21">
    <cfRule type="containsText" dxfId="135" priority="13" operator="containsText" text="釧根">
      <formula>NOT(ISERROR(SEARCH("釧根",B9)))</formula>
    </cfRule>
    <cfRule type="containsText" dxfId="134" priority="14" operator="containsText" text="十勝">
      <formula>NOT(ISERROR(SEARCH("十勝",B9)))</formula>
    </cfRule>
    <cfRule type="containsText" dxfId="133" priority="15" operator="containsText" text="北見">
      <formula>NOT(ISERROR(SEARCH("北見",B9)))</formula>
    </cfRule>
    <cfRule type="containsText" dxfId="132" priority="16" operator="containsText" text="名寄">
      <formula>NOT(ISERROR(SEARCH("名寄",B9)))</formula>
    </cfRule>
    <cfRule type="containsText" dxfId="131" priority="17" operator="containsText" text="旭川">
      <formula>NOT(ISERROR(SEARCH("旭川",B9)))</formula>
    </cfRule>
    <cfRule type="containsText" dxfId="130" priority="18" operator="containsText" text="北空知">
      <formula>NOT(ISERROR(SEARCH("北空知",B9)))</formula>
    </cfRule>
    <cfRule type="containsText" dxfId="129" priority="19" operator="containsText" text="南空知">
      <formula>NOT(ISERROR(SEARCH("南空知",B9)))</formula>
    </cfRule>
    <cfRule type="containsText" dxfId="128" priority="20" operator="containsText" text="札幌">
      <formula>NOT(ISERROR(SEARCH("札幌",B9)))</formula>
    </cfRule>
    <cfRule type="containsText" dxfId="127" priority="21" operator="containsText" text="小樽">
      <formula>NOT(ISERROR(SEARCH("小樽",B9)))</formula>
    </cfRule>
    <cfRule type="containsText" dxfId="126" priority="22" operator="containsText" text="苫小牧">
      <formula>NOT(ISERROR(SEARCH("苫小牧",B9)))</formula>
    </cfRule>
    <cfRule type="containsText" dxfId="125" priority="23" operator="containsText" text="函館">
      <formula>NOT(ISERROR(SEARCH("函館",B9)))</formula>
    </cfRule>
    <cfRule type="containsText" dxfId="124" priority="24" operator="containsText" text="室蘭">
      <formula>NOT(ISERROR(SEARCH("室蘭",B9)))</formula>
    </cfRule>
  </conditionalFormatting>
  <conditionalFormatting sqref="B26 B28 B30 B32 B34 B36 B38 B40 B42 B44 B46 B48 B50">
    <cfRule type="containsText" dxfId="123" priority="1" operator="containsText" text="釧根">
      <formula>NOT(ISERROR(SEARCH("釧根",B26)))</formula>
    </cfRule>
    <cfRule type="containsText" dxfId="122" priority="2" operator="containsText" text="十勝">
      <formula>NOT(ISERROR(SEARCH("十勝",B26)))</formula>
    </cfRule>
    <cfRule type="containsText" dxfId="121" priority="3" operator="containsText" text="北見">
      <formula>NOT(ISERROR(SEARCH("北見",B26)))</formula>
    </cfRule>
    <cfRule type="containsText" dxfId="120" priority="4" operator="containsText" text="名寄">
      <formula>NOT(ISERROR(SEARCH("名寄",B26)))</formula>
    </cfRule>
    <cfRule type="containsText" dxfId="119" priority="5" operator="containsText" text="旭川">
      <formula>NOT(ISERROR(SEARCH("旭川",B26)))</formula>
    </cfRule>
    <cfRule type="containsText" dxfId="118" priority="6" operator="containsText" text="北空知">
      <formula>NOT(ISERROR(SEARCH("北空知",B26)))</formula>
    </cfRule>
    <cfRule type="containsText" dxfId="117" priority="7" operator="containsText" text="南空知">
      <formula>NOT(ISERROR(SEARCH("南空知",B26)))</formula>
    </cfRule>
    <cfRule type="containsText" dxfId="116" priority="8" operator="containsText" text="札幌">
      <formula>NOT(ISERROR(SEARCH("札幌",B26)))</formula>
    </cfRule>
    <cfRule type="containsText" dxfId="115" priority="9" operator="containsText" text="小樽">
      <formula>NOT(ISERROR(SEARCH("小樽",B26)))</formula>
    </cfRule>
    <cfRule type="containsText" dxfId="114" priority="10" operator="containsText" text="苫小牧">
      <formula>NOT(ISERROR(SEARCH("苫小牧",B26)))</formula>
    </cfRule>
    <cfRule type="containsText" dxfId="113" priority="11" operator="containsText" text="函館">
      <formula>NOT(ISERROR(SEARCH("函館",B26)))</formula>
    </cfRule>
    <cfRule type="containsText" dxfId="112" priority="12" operator="containsText" text="室蘭">
      <formula>NOT(ISERROR(SEARCH("室蘭",B26)))</formula>
    </cfRule>
  </conditionalFormatting>
  <conditionalFormatting sqref="D9:D21 D26:D51">
    <cfRule type="beginsWith" dxfId="111" priority="25" operator="beginsWith" text=" ">
      <formula>LEFT(D9,LEN(" "))=" "</formula>
    </cfRule>
    <cfRule type="beginsWith" dxfId="110" priority="26" operator="beginsWith" text="　">
      <formula>LEFT(D9,LEN("　"))="　"</formula>
    </cfRule>
  </conditionalFormatting>
  <conditionalFormatting sqref="D9:I21">
    <cfRule type="containsBlanks" dxfId="109" priority="28">
      <formula>LEN(TRIM(D9))=0</formula>
    </cfRule>
  </conditionalFormatting>
  <conditionalFormatting sqref="D26:I51">
    <cfRule type="containsBlanks" dxfId="108" priority="27">
      <formula>LEN(TRIM(D26))=0</formula>
    </cfRule>
  </conditionalFormatting>
  <dataValidations count="1">
    <dataValidation type="list" allowBlank="1" showInputMessage="1" showErrorMessage="1" sqref="F9:F21 F26:F51" xr:uid="{406902E2-814D-4EEA-9A42-F5CF610928B3}">
      <formula1>"①,②,③"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L37"/>
  <sheetViews>
    <sheetView topLeftCell="B1" workbookViewId="0">
      <selection activeCell="D9" sqref="D9:H37"/>
    </sheetView>
  </sheetViews>
  <sheetFormatPr defaultColWidth="9" defaultRowHeight="18" x14ac:dyDescent="0.45"/>
  <cols>
    <col min="1" max="1" width="0" style="2" hidden="1" customWidth="1"/>
    <col min="2" max="2" width="5.69921875" style="2" customWidth="1"/>
    <col min="3" max="3" width="7.09765625" style="2" bestFit="1" customWidth="1"/>
    <col min="4" max="5" width="14.5" style="2" customWidth="1"/>
    <col min="6" max="6" width="18.09765625" style="2" customWidth="1"/>
    <col min="7" max="7" width="16.09765625" style="2" customWidth="1"/>
    <col min="8" max="8" width="17.19921875" style="2" bestFit="1" customWidth="1"/>
    <col min="9" max="9" width="3.59765625" style="2" customWidth="1"/>
    <col min="10" max="10" width="3.3984375" style="2" bestFit="1" customWidth="1"/>
    <col min="11" max="16384" width="9" style="2"/>
  </cols>
  <sheetData>
    <row r="1" spans="1:10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</row>
    <row r="6" spans="1:10" ht="22.8" thickBot="1" x14ac:dyDescent="0.5">
      <c r="B6" s="106" t="s">
        <v>102</v>
      </c>
      <c r="C6" s="106"/>
      <c r="D6" s="106"/>
      <c r="E6" s="106"/>
      <c r="F6" s="106"/>
    </row>
    <row r="7" spans="1:10" ht="21.75" customHeight="1" x14ac:dyDescent="0.45">
      <c r="B7" s="107" t="s">
        <v>103</v>
      </c>
      <c r="C7" s="108"/>
      <c r="D7" s="108"/>
      <c r="E7" s="108"/>
      <c r="F7" s="108"/>
      <c r="G7" s="108"/>
      <c r="H7" s="109"/>
    </row>
    <row r="8" spans="1:10" ht="38.25" customHeight="1" x14ac:dyDescent="0.45">
      <c r="B8" s="3" t="s">
        <v>7</v>
      </c>
      <c r="C8" s="4" t="s">
        <v>8</v>
      </c>
      <c r="D8" s="4" t="s">
        <v>13</v>
      </c>
      <c r="E8" s="4" t="s">
        <v>77</v>
      </c>
      <c r="F8" s="5" t="s">
        <v>15</v>
      </c>
      <c r="G8" s="5" t="s">
        <v>10</v>
      </c>
      <c r="H8" s="6" t="s">
        <v>11</v>
      </c>
    </row>
    <row r="9" spans="1:10" x14ac:dyDescent="0.45">
      <c r="A9" s="2">
        <v>179</v>
      </c>
      <c r="B9" s="60">
        <f>基本入力!$B$3</f>
        <v>0</v>
      </c>
      <c r="C9" s="63" t="s">
        <v>108</v>
      </c>
      <c r="D9" s="35"/>
      <c r="E9" s="35"/>
      <c r="F9" s="35"/>
      <c r="G9" s="41"/>
      <c r="H9" s="38"/>
    </row>
    <row r="10" spans="1:10" x14ac:dyDescent="0.45">
      <c r="A10" s="2">
        <f>A9+1</f>
        <v>180</v>
      </c>
      <c r="B10" s="60">
        <f>基本入力!$B$3</f>
        <v>0</v>
      </c>
      <c r="C10" s="63" t="s">
        <v>108</v>
      </c>
      <c r="D10" s="35"/>
      <c r="E10" s="35"/>
      <c r="F10" s="35"/>
      <c r="G10" s="41"/>
      <c r="H10" s="38"/>
    </row>
    <row r="11" spans="1:10" x14ac:dyDescent="0.45">
      <c r="A11" s="2">
        <f t="shared" ref="A11:A37" si="0">A10+1</f>
        <v>181</v>
      </c>
      <c r="B11" s="60">
        <f>基本入力!$B$3</f>
        <v>0</v>
      </c>
      <c r="C11" s="63" t="s">
        <v>108</v>
      </c>
      <c r="D11" s="35"/>
      <c r="E11" s="35"/>
      <c r="F11" s="35"/>
      <c r="G11" s="41"/>
      <c r="H11" s="38"/>
    </row>
    <row r="12" spans="1:10" x14ac:dyDescent="0.45">
      <c r="A12" s="2">
        <f t="shared" si="0"/>
        <v>182</v>
      </c>
      <c r="B12" s="60">
        <f>基本入力!$B$3</f>
        <v>0</v>
      </c>
      <c r="C12" s="63" t="s">
        <v>108</v>
      </c>
      <c r="D12" s="35"/>
      <c r="E12" s="35"/>
      <c r="F12" s="35"/>
      <c r="G12" s="41"/>
      <c r="H12" s="38"/>
    </row>
    <row r="13" spans="1:10" x14ac:dyDescent="0.45">
      <c r="A13" s="2">
        <f t="shared" si="0"/>
        <v>183</v>
      </c>
      <c r="B13" s="60">
        <f>基本入力!$B$3</f>
        <v>0</v>
      </c>
      <c r="C13" s="63" t="s">
        <v>109</v>
      </c>
      <c r="D13" s="35"/>
      <c r="E13" s="35"/>
      <c r="F13" s="35"/>
      <c r="G13" s="41"/>
      <c r="H13" s="38"/>
    </row>
    <row r="14" spans="1:10" x14ac:dyDescent="0.45">
      <c r="A14" s="2">
        <f t="shared" si="0"/>
        <v>184</v>
      </c>
      <c r="B14" s="60">
        <f>基本入力!$B$3</f>
        <v>0</v>
      </c>
      <c r="C14" s="63" t="s">
        <v>110</v>
      </c>
      <c r="D14" s="35"/>
      <c r="E14" s="35"/>
      <c r="F14" s="35"/>
      <c r="G14" s="41"/>
      <c r="H14" s="38"/>
    </row>
    <row r="15" spans="1:10" x14ac:dyDescent="0.45">
      <c r="A15" s="2">
        <f t="shared" si="0"/>
        <v>185</v>
      </c>
      <c r="B15" s="60">
        <f>基本入力!$B$3</f>
        <v>0</v>
      </c>
      <c r="C15" s="63" t="s">
        <v>111</v>
      </c>
      <c r="D15" s="35"/>
      <c r="E15" s="35"/>
      <c r="F15" s="35"/>
      <c r="G15" s="41"/>
      <c r="H15" s="38"/>
    </row>
    <row r="16" spans="1:10" ht="18.75" customHeight="1" x14ac:dyDescent="0.45">
      <c r="A16" s="2">
        <f t="shared" si="0"/>
        <v>186</v>
      </c>
      <c r="B16" s="60">
        <f>基本入力!$B$3</f>
        <v>0</v>
      </c>
      <c r="C16" s="63" t="s">
        <v>112</v>
      </c>
      <c r="D16" s="35"/>
      <c r="E16" s="35"/>
      <c r="F16" s="35"/>
      <c r="G16" s="41"/>
      <c r="H16" s="38"/>
    </row>
    <row r="17" spans="1:12" ht="18.75" customHeight="1" x14ac:dyDescent="0.45">
      <c r="A17" s="2">
        <f t="shared" si="0"/>
        <v>187</v>
      </c>
      <c r="B17" s="60">
        <f>基本入力!$B$3</f>
        <v>0</v>
      </c>
      <c r="C17" s="63" t="s">
        <v>113</v>
      </c>
      <c r="D17" s="35"/>
      <c r="E17" s="35"/>
      <c r="F17" s="35"/>
      <c r="G17" s="41"/>
      <c r="H17" s="38"/>
      <c r="L17" s="42"/>
    </row>
    <row r="18" spans="1:12" ht="18.75" customHeight="1" x14ac:dyDescent="0.45">
      <c r="A18" s="2">
        <f t="shared" si="0"/>
        <v>188</v>
      </c>
      <c r="B18" s="60">
        <f>基本入力!$B$3</f>
        <v>0</v>
      </c>
      <c r="C18" s="63" t="s">
        <v>114</v>
      </c>
      <c r="D18" s="35"/>
      <c r="E18" s="35"/>
      <c r="F18" s="35"/>
      <c r="G18" s="41"/>
      <c r="H18" s="38"/>
    </row>
    <row r="19" spans="1:12" ht="18.75" customHeight="1" x14ac:dyDescent="0.45">
      <c r="A19" s="2">
        <f t="shared" si="0"/>
        <v>189</v>
      </c>
      <c r="B19" s="60">
        <f>基本入力!$B$3</f>
        <v>0</v>
      </c>
      <c r="C19" s="63" t="s">
        <v>115</v>
      </c>
      <c r="D19" s="35"/>
      <c r="E19" s="35"/>
      <c r="F19" s="35"/>
      <c r="G19" s="41"/>
      <c r="H19" s="38"/>
    </row>
    <row r="20" spans="1:12" x14ac:dyDescent="0.45">
      <c r="A20" s="2">
        <f t="shared" si="0"/>
        <v>190</v>
      </c>
      <c r="B20" s="60">
        <f>基本入力!$B$3</f>
        <v>0</v>
      </c>
      <c r="C20" s="63" t="s">
        <v>116</v>
      </c>
      <c r="D20" s="35"/>
      <c r="E20" s="35"/>
      <c r="F20" s="35"/>
      <c r="G20" s="41"/>
      <c r="H20" s="38"/>
    </row>
    <row r="21" spans="1:12" x14ac:dyDescent="0.45">
      <c r="A21" s="2">
        <f t="shared" si="0"/>
        <v>191</v>
      </c>
      <c r="B21" s="60">
        <f>基本入力!$B$3</f>
        <v>0</v>
      </c>
      <c r="C21" s="63" t="s">
        <v>117</v>
      </c>
      <c r="D21" s="35"/>
      <c r="E21" s="35"/>
      <c r="F21" s="35"/>
      <c r="G21" s="41"/>
      <c r="H21" s="38"/>
    </row>
    <row r="22" spans="1:12" x14ac:dyDescent="0.45">
      <c r="A22" s="2">
        <f t="shared" si="0"/>
        <v>192</v>
      </c>
      <c r="B22" s="60">
        <f>基本入力!$B$3</f>
        <v>0</v>
      </c>
      <c r="C22" s="63" t="s">
        <v>118</v>
      </c>
      <c r="D22" s="35"/>
      <c r="E22" s="35"/>
      <c r="F22" s="35"/>
      <c r="G22" s="41"/>
      <c r="H22" s="38"/>
    </row>
    <row r="23" spans="1:12" x14ac:dyDescent="0.45">
      <c r="A23" s="2">
        <f t="shared" si="0"/>
        <v>193</v>
      </c>
      <c r="B23" s="60">
        <f>基本入力!$B$3</f>
        <v>0</v>
      </c>
      <c r="C23" s="63" t="s">
        <v>119</v>
      </c>
      <c r="D23" s="35"/>
      <c r="E23" s="35"/>
      <c r="F23" s="35"/>
      <c r="G23" s="41"/>
      <c r="H23" s="38"/>
    </row>
    <row r="24" spans="1:12" x14ac:dyDescent="0.45">
      <c r="A24" s="2">
        <f t="shared" si="0"/>
        <v>194</v>
      </c>
      <c r="B24" s="60">
        <f>基本入力!$B$3</f>
        <v>0</v>
      </c>
      <c r="C24" s="63" t="s">
        <v>120</v>
      </c>
      <c r="D24" s="35"/>
      <c r="E24" s="35"/>
      <c r="F24" s="35"/>
      <c r="G24" s="41"/>
      <c r="H24" s="38"/>
    </row>
    <row r="25" spans="1:12" x14ac:dyDescent="0.45">
      <c r="A25" s="2">
        <f t="shared" si="0"/>
        <v>195</v>
      </c>
      <c r="B25" s="60">
        <f>基本入力!$B$3</f>
        <v>0</v>
      </c>
      <c r="C25" s="63" t="s">
        <v>121</v>
      </c>
      <c r="D25" s="35"/>
      <c r="E25" s="35"/>
      <c r="F25" s="35"/>
      <c r="G25" s="41"/>
      <c r="H25" s="38"/>
    </row>
    <row r="26" spans="1:12" x14ac:dyDescent="0.45">
      <c r="A26" s="2">
        <f t="shared" si="0"/>
        <v>196</v>
      </c>
      <c r="B26" s="60">
        <f>基本入力!$B$3</f>
        <v>0</v>
      </c>
      <c r="C26" s="63" t="s">
        <v>122</v>
      </c>
      <c r="D26" s="35"/>
      <c r="E26" s="35"/>
      <c r="F26" s="35"/>
      <c r="G26" s="41"/>
      <c r="H26" s="38"/>
    </row>
    <row r="27" spans="1:12" x14ac:dyDescent="0.45">
      <c r="A27" s="2">
        <f t="shared" si="0"/>
        <v>197</v>
      </c>
      <c r="B27" s="60">
        <f>基本入力!$B$3</f>
        <v>0</v>
      </c>
      <c r="C27" s="63" t="s">
        <v>123</v>
      </c>
      <c r="D27" s="35"/>
      <c r="E27" s="35"/>
      <c r="F27" s="35"/>
      <c r="G27" s="41"/>
      <c r="H27" s="38"/>
    </row>
    <row r="28" spans="1:12" x14ac:dyDescent="0.45">
      <c r="A28" s="2">
        <f t="shared" si="0"/>
        <v>198</v>
      </c>
      <c r="B28" s="60">
        <f>基本入力!$B$3</f>
        <v>0</v>
      </c>
      <c r="C28" s="63" t="s">
        <v>124</v>
      </c>
      <c r="D28" s="35"/>
      <c r="E28" s="35"/>
      <c r="F28" s="35"/>
      <c r="G28" s="41"/>
      <c r="H28" s="38"/>
    </row>
    <row r="29" spans="1:12" x14ac:dyDescent="0.45">
      <c r="A29" s="2">
        <f t="shared" si="0"/>
        <v>199</v>
      </c>
      <c r="B29" s="60">
        <f>基本入力!$B$3</f>
        <v>0</v>
      </c>
      <c r="C29" s="63" t="s">
        <v>125</v>
      </c>
      <c r="D29" s="35"/>
      <c r="E29" s="35"/>
      <c r="F29" s="35"/>
      <c r="G29" s="41"/>
      <c r="H29" s="38"/>
    </row>
    <row r="30" spans="1:12" x14ac:dyDescent="0.45">
      <c r="A30" s="2">
        <f t="shared" si="0"/>
        <v>200</v>
      </c>
      <c r="B30" s="60">
        <f>基本入力!$B$3</f>
        <v>0</v>
      </c>
      <c r="C30" s="63" t="s">
        <v>126</v>
      </c>
      <c r="D30" s="35"/>
      <c r="E30" s="35"/>
      <c r="F30" s="35"/>
      <c r="G30" s="41"/>
      <c r="H30" s="38"/>
    </row>
    <row r="31" spans="1:12" x14ac:dyDescent="0.45">
      <c r="A31" s="2">
        <f t="shared" si="0"/>
        <v>201</v>
      </c>
      <c r="B31" s="60">
        <f>基本入力!$B$3</f>
        <v>0</v>
      </c>
      <c r="C31" s="63" t="s">
        <v>127</v>
      </c>
      <c r="D31" s="35"/>
      <c r="E31" s="35"/>
      <c r="F31" s="35"/>
      <c r="G31" s="41"/>
      <c r="H31" s="38"/>
    </row>
    <row r="32" spans="1:12" x14ac:dyDescent="0.45">
      <c r="A32" s="2">
        <f t="shared" si="0"/>
        <v>202</v>
      </c>
      <c r="B32" s="60">
        <f>基本入力!$B$3</f>
        <v>0</v>
      </c>
      <c r="C32" s="63" t="s">
        <v>128</v>
      </c>
      <c r="D32" s="35"/>
      <c r="E32" s="35"/>
      <c r="F32" s="35"/>
      <c r="G32" s="41"/>
      <c r="H32" s="38"/>
    </row>
    <row r="33" spans="1:8" x14ac:dyDescent="0.45">
      <c r="A33" s="2">
        <f t="shared" si="0"/>
        <v>203</v>
      </c>
      <c r="B33" s="60">
        <f>基本入力!$B$3</f>
        <v>0</v>
      </c>
      <c r="C33" s="63" t="s">
        <v>129</v>
      </c>
      <c r="D33" s="35"/>
      <c r="E33" s="35"/>
      <c r="F33" s="35"/>
      <c r="G33" s="41"/>
      <c r="H33" s="38"/>
    </row>
    <row r="34" spans="1:8" x14ac:dyDescent="0.45">
      <c r="A34" s="2">
        <f t="shared" si="0"/>
        <v>204</v>
      </c>
      <c r="B34" s="60">
        <f>基本入力!$B$3</f>
        <v>0</v>
      </c>
      <c r="C34" s="63" t="s">
        <v>130</v>
      </c>
      <c r="D34" s="35"/>
      <c r="E34" s="35"/>
      <c r="F34" s="35"/>
      <c r="G34" s="41"/>
      <c r="H34" s="38"/>
    </row>
    <row r="35" spans="1:8" x14ac:dyDescent="0.45">
      <c r="A35" s="2">
        <f t="shared" si="0"/>
        <v>205</v>
      </c>
      <c r="B35" s="60">
        <f>基本入力!$B$3</f>
        <v>0</v>
      </c>
      <c r="C35" s="63" t="s">
        <v>131</v>
      </c>
      <c r="D35" s="35"/>
      <c r="E35" s="35"/>
      <c r="F35" s="35"/>
      <c r="G35" s="41"/>
      <c r="H35" s="38"/>
    </row>
    <row r="36" spans="1:8" x14ac:dyDescent="0.45">
      <c r="A36" s="2">
        <f t="shared" si="0"/>
        <v>206</v>
      </c>
      <c r="B36" s="60">
        <f>基本入力!$B$3</f>
        <v>0</v>
      </c>
      <c r="C36" s="63" t="s">
        <v>132</v>
      </c>
      <c r="D36" s="35"/>
      <c r="E36" s="35"/>
      <c r="F36" s="35"/>
      <c r="G36" s="41"/>
      <c r="H36" s="38"/>
    </row>
    <row r="37" spans="1:8" ht="18.600000000000001" thickBot="1" x14ac:dyDescent="0.5">
      <c r="A37" s="2">
        <f t="shared" si="0"/>
        <v>207</v>
      </c>
      <c r="B37" s="62">
        <f>基本入力!$B$3</f>
        <v>0</v>
      </c>
      <c r="C37" s="7" t="s">
        <v>133</v>
      </c>
      <c r="D37" s="37"/>
      <c r="E37" s="37"/>
      <c r="F37" s="37"/>
      <c r="G37" s="75"/>
      <c r="H37" s="40"/>
    </row>
  </sheetData>
  <sheetProtection sheet="1" objects="1" scenarios="1"/>
  <mergeCells count="3">
    <mergeCell ref="B7:H7"/>
    <mergeCell ref="B6:F6"/>
    <mergeCell ref="B1:I1"/>
  </mergeCells>
  <phoneticPr fontId="2"/>
  <conditionalFormatting sqref="B9:B37">
    <cfRule type="containsText" dxfId="107" priority="1" operator="containsText" text="釧根">
      <formula>NOT(ISERROR(SEARCH("釧根",B9)))</formula>
    </cfRule>
    <cfRule type="containsText" dxfId="106" priority="2" operator="containsText" text="十勝">
      <formula>NOT(ISERROR(SEARCH("十勝",B9)))</formula>
    </cfRule>
    <cfRule type="containsText" dxfId="105" priority="3" operator="containsText" text="北見">
      <formula>NOT(ISERROR(SEARCH("北見",B9)))</formula>
    </cfRule>
    <cfRule type="containsText" dxfId="104" priority="4" operator="containsText" text="名寄">
      <formula>NOT(ISERROR(SEARCH("名寄",B9)))</formula>
    </cfRule>
    <cfRule type="containsText" dxfId="103" priority="5" operator="containsText" text="旭川">
      <formula>NOT(ISERROR(SEARCH("旭川",B9)))</formula>
    </cfRule>
    <cfRule type="containsText" dxfId="102" priority="6" operator="containsText" text="北空知">
      <formula>NOT(ISERROR(SEARCH("北空知",B9)))</formula>
    </cfRule>
    <cfRule type="containsText" dxfId="101" priority="7" operator="containsText" text="南空知">
      <formula>NOT(ISERROR(SEARCH("南空知",B9)))</formula>
    </cfRule>
    <cfRule type="containsText" dxfId="100" priority="8" operator="containsText" text="札幌">
      <formula>NOT(ISERROR(SEARCH("札幌",B9)))</formula>
    </cfRule>
    <cfRule type="containsText" dxfId="99" priority="9" operator="containsText" text="小樽">
      <formula>NOT(ISERROR(SEARCH("小樽",B9)))</formula>
    </cfRule>
    <cfRule type="containsText" dxfId="98" priority="10" operator="containsText" text="苫小牧">
      <formula>NOT(ISERROR(SEARCH("苫小牧",B9)))</formula>
    </cfRule>
    <cfRule type="containsText" dxfId="97" priority="11" operator="containsText" text="函館">
      <formula>NOT(ISERROR(SEARCH("函館",B9)))</formula>
    </cfRule>
    <cfRule type="containsText" dxfId="96" priority="12" operator="containsText" text="室蘭">
      <formula>NOT(ISERROR(SEARCH("室蘭",B9)))</formula>
    </cfRule>
  </conditionalFormatting>
  <conditionalFormatting sqref="D9:D37">
    <cfRule type="beginsWith" dxfId="95" priority="13" operator="beginsWith" text="　">
      <formula>LEFT(D9,LEN("　"))="　"</formula>
    </cfRule>
    <cfRule type="beginsWith" dxfId="94" priority="14" operator="beginsWith" text=" ">
      <formula>LEFT(D9,LEN(" "))=" "</formula>
    </cfRule>
  </conditionalFormatting>
  <conditionalFormatting sqref="D9:H37">
    <cfRule type="containsBlanks" dxfId="93" priority="15">
      <formula>LEN(TRIM(D9))=0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9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L66"/>
  <sheetViews>
    <sheetView topLeftCell="B1" workbookViewId="0">
      <selection activeCell="D9" sqref="D9:H66"/>
    </sheetView>
  </sheetViews>
  <sheetFormatPr defaultColWidth="9" defaultRowHeight="18" x14ac:dyDescent="0.45"/>
  <cols>
    <col min="1" max="1" width="0" style="2" hidden="1" customWidth="1"/>
    <col min="2" max="2" width="5.69921875" style="2" customWidth="1"/>
    <col min="3" max="3" width="7.09765625" style="2" bestFit="1" customWidth="1"/>
    <col min="4" max="5" width="14.5" style="2" customWidth="1"/>
    <col min="6" max="6" width="18.09765625" style="2" customWidth="1"/>
    <col min="7" max="7" width="16.09765625" style="2" customWidth="1"/>
    <col min="8" max="8" width="17.19921875" style="2" bestFit="1" customWidth="1"/>
    <col min="9" max="9" width="3.59765625" style="2" customWidth="1"/>
    <col min="10" max="10" width="3.3984375" style="2" bestFit="1" customWidth="1"/>
    <col min="11" max="16384" width="9" style="2"/>
  </cols>
  <sheetData>
    <row r="1" spans="1:10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</row>
    <row r="6" spans="1:10" ht="22.8" thickBot="1" x14ac:dyDescent="0.5">
      <c r="B6" s="106" t="s">
        <v>102</v>
      </c>
      <c r="C6" s="106"/>
      <c r="D6" s="106"/>
      <c r="E6" s="106"/>
      <c r="F6" s="106"/>
    </row>
    <row r="7" spans="1:10" ht="21.75" customHeight="1" x14ac:dyDescent="0.45">
      <c r="B7" s="107" t="s">
        <v>104</v>
      </c>
      <c r="C7" s="108"/>
      <c r="D7" s="108"/>
      <c r="E7" s="108"/>
      <c r="F7" s="108"/>
      <c r="G7" s="108"/>
      <c r="H7" s="109"/>
    </row>
    <row r="8" spans="1:10" ht="38.25" customHeight="1" x14ac:dyDescent="0.45">
      <c r="B8" s="3" t="s">
        <v>7</v>
      </c>
      <c r="C8" s="4" t="s">
        <v>8</v>
      </c>
      <c r="D8" s="4" t="s">
        <v>13</v>
      </c>
      <c r="E8" s="4" t="s">
        <v>77</v>
      </c>
      <c r="F8" s="5" t="s">
        <v>15</v>
      </c>
      <c r="G8" s="5" t="s">
        <v>10</v>
      </c>
      <c r="H8" s="6" t="s">
        <v>11</v>
      </c>
    </row>
    <row r="9" spans="1:10" x14ac:dyDescent="0.45">
      <c r="A9" s="2">
        <v>208</v>
      </c>
      <c r="B9" s="111">
        <f>基本入力!$B$3</f>
        <v>0</v>
      </c>
      <c r="C9" s="110" t="s">
        <v>134</v>
      </c>
      <c r="D9" s="36"/>
      <c r="E9" s="36"/>
      <c r="F9" s="36"/>
      <c r="G9" s="74"/>
      <c r="H9" s="39"/>
    </row>
    <row r="10" spans="1:10" x14ac:dyDescent="0.45">
      <c r="A10" s="2">
        <f>A9+1</f>
        <v>209</v>
      </c>
      <c r="B10" s="112"/>
      <c r="C10" s="110"/>
      <c r="D10" s="43"/>
      <c r="E10" s="43"/>
      <c r="F10" s="43"/>
      <c r="G10" s="76"/>
      <c r="H10" s="44"/>
    </row>
    <row r="11" spans="1:10" x14ac:dyDescent="0.45">
      <c r="A11" s="2">
        <f t="shared" ref="A11:A66" si="0">A10+1</f>
        <v>210</v>
      </c>
      <c r="B11" s="111">
        <f>基本入力!$B$3</f>
        <v>0</v>
      </c>
      <c r="C11" s="110" t="s">
        <v>134</v>
      </c>
      <c r="D11" s="36"/>
      <c r="E11" s="36"/>
      <c r="F11" s="36"/>
      <c r="G11" s="74"/>
      <c r="H11" s="39"/>
    </row>
    <row r="12" spans="1:10" x14ac:dyDescent="0.45">
      <c r="A12" s="2">
        <f t="shared" si="0"/>
        <v>211</v>
      </c>
      <c r="B12" s="112"/>
      <c r="C12" s="110"/>
      <c r="D12" s="43"/>
      <c r="E12" s="43"/>
      <c r="F12" s="43"/>
      <c r="G12" s="76"/>
      <c r="H12" s="44"/>
    </row>
    <row r="13" spans="1:10" x14ac:dyDescent="0.45">
      <c r="A13" s="2">
        <f t="shared" si="0"/>
        <v>212</v>
      </c>
      <c r="B13" s="111">
        <f>基本入力!$B$3</f>
        <v>0</v>
      </c>
      <c r="C13" s="110" t="s">
        <v>134</v>
      </c>
      <c r="D13" s="36"/>
      <c r="E13" s="36"/>
      <c r="F13" s="36"/>
      <c r="G13" s="74"/>
      <c r="H13" s="39"/>
    </row>
    <row r="14" spans="1:10" x14ac:dyDescent="0.45">
      <c r="A14" s="2">
        <f t="shared" si="0"/>
        <v>213</v>
      </c>
      <c r="B14" s="112"/>
      <c r="C14" s="110"/>
      <c r="D14" s="43"/>
      <c r="E14" s="43"/>
      <c r="F14" s="43"/>
      <c r="G14" s="76"/>
      <c r="H14" s="44"/>
    </row>
    <row r="15" spans="1:10" x14ac:dyDescent="0.45">
      <c r="A15" s="2">
        <f t="shared" si="0"/>
        <v>214</v>
      </c>
      <c r="B15" s="111">
        <f>基本入力!$B$3</f>
        <v>0</v>
      </c>
      <c r="C15" s="110" t="s">
        <v>134</v>
      </c>
      <c r="D15" s="36"/>
      <c r="E15" s="36"/>
      <c r="F15" s="36"/>
      <c r="G15" s="74"/>
      <c r="H15" s="39"/>
    </row>
    <row r="16" spans="1:10" x14ac:dyDescent="0.45">
      <c r="A16" s="2">
        <f t="shared" si="0"/>
        <v>215</v>
      </c>
      <c r="B16" s="112"/>
      <c r="C16" s="110"/>
      <c r="D16" s="43"/>
      <c r="E16" s="43"/>
      <c r="F16" s="43"/>
      <c r="G16" s="76"/>
      <c r="H16" s="44"/>
    </row>
    <row r="17" spans="1:12" x14ac:dyDescent="0.45">
      <c r="A17" s="2">
        <f t="shared" si="0"/>
        <v>216</v>
      </c>
      <c r="B17" s="111">
        <f>基本入力!$B$3</f>
        <v>0</v>
      </c>
      <c r="C17" s="110" t="s">
        <v>135</v>
      </c>
      <c r="D17" s="36"/>
      <c r="E17" s="36"/>
      <c r="F17" s="36"/>
      <c r="G17" s="74"/>
      <c r="H17" s="39"/>
    </row>
    <row r="18" spans="1:12" x14ac:dyDescent="0.45">
      <c r="A18" s="2">
        <f t="shared" si="0"/>
        <v>217</v>
      </c>
      <c r="B18" s="112"/>
      <c r="C18" s="110"/>
      <c r="D18" s="43"/>
      <c r="E18" s="43"/>
      <c r="F18" s="43"/>
      <c r="G18" s="76"/>
      <c r="H18" s="44"/>
    </row>
    <row r="19" spans="1:12" x14ac:dyDescent="0.45">
      <c r="A19" s="2">
        <f t="shared" si="0"/>
        <v>218</v>
      </c>
      <c r="B19" s="111">
        <f>基本入力!$B$3</f>
        <v>0</v>
      </c>
      <c r="C19" s="110" t="s">
        <v>136</v>
      </c>
      <c r="D19" s="36"/>
      <c r="E19" s="36"/>
      <c r="F19" s="36"/>
      <c r="G19" s="74"/>
      <c r="H19" s="39"/>
    </row>
    <row r="20" spans="1:12" x14ac:dyDescent="0.45">
      <c r="A20" s="2">
        <f t="shared" si="0"/>
        <v>219</v>
      </c>
      <c r="B20" s="112"/>
      <c r="C20" s="110"/>
      <c r="D20" s="43"/>
      <c r="E20" s="43"/>
      <c r="F20" s="43"/>
      <c r="G20" s="76"/>
      <c r="H20" s="44"/>
    </row>
    <row r="21" spans="1:12" x14ac:dyDescent="0.45">
      <c r="A21" s="2">
        <f t="shared" si="0"/>
        <v>220</v>
      </c>
      <c r="B21" s="111">
        <f>基本入力!$B$3</f>
        <v>0</v>
      </c>
      <c r="C21" s="110" t="s">
        <v>137</v>
      </c>
      <c r="D21" s="36"/>
      <c r="E21" s="36"/>
      <c r="F21" s="36"/>
      <c r="G21" s="74"/>
      <c r="H21" s="39"/>
    </row>
    <row r="22" spans="1:12" x14ac:dyDescent="0.45">
      <c r="A22" s="2">
        <f t="shared" si="0"/>
        <v>221</v>
      </c>
      <c r="B22" s="112"/>
      <c r="C22" s="110"/>
      <c r="D22" s="43"/>
      <c r="E22" s="43"/>
      <c r="F22" s="43"/>
      <c r="G22" s="76"/>
      <c r="H22" s="44"/>
    </row>
    <row r="23" spans="1:12" ht="18.75" customHeight="1" x14ac:dyDescent="0.45">
      <c r="A23" s="2">
        <f t="shared" si="0"/>
        <v>222</v>
      </c>
      <c r="B23" s="111">
        <f>基本入力!$B$3</f>
        <v>0</v>
      </c>
      <c r="C23" s="110" t="s">
        <v>138</v>
      </c>
      <c r="D23" s="36"/>
      <c r="E23" s="36"/>
      <c r="F23" s="36"/>
      <c r="G23" s="74"/>
      <c r="H23" s="39"/>
    </row>
    <row r="24" spans="1:12" ht="18.75" customHeight="1" x14ac:dyDescent="0.45">
      <c r="A24" s="2">
        <f t="shared" si="0"/>
        <v>223</v>
      </c>
      <c r="B24" s="112"/>
      <c r="C24" s="110"/>
      <c r="D24" s="43"/>
      <c r="E24" s="43"/>
      <c r="F24" s="43"/>
      <c r="G24" s="76"/>
      <c r="H24" s="44"/>
    </row>
    <row r="25" spans="1:12" ht="18.75" customHeight="1" x14ac:dyDescent="0.45">
      <c r="A25" s="2">
        <f t="shared" si="0"/>
        <v>224</v>
      </c>
      <c r="B25" s="111">
        <f>基本入力!$B$3</f>
        <v>0</v>
      </c>
      <c r="C25" s="110" t="s">
        <v>139</v>
      </c>
      <c r="D25" s="36"/>
      <c r="E25" s="36"/>
      <c r="F25" s="36"/>
      <c r="G25" s="74"/>
      <c r="H25" s="39"/>
      <c r="L25" s="42"/>
    </row>
    <row r="26" spans="1:12" ht="18.75" customHeight="1" x14ac:dyDescent="0.45">
      <c r="A26" s="2">
        <f t="shared" si="0"/>
        <v>225</v>
      </c>
      <c r="B26" s="112"/>
      <c r="C26" s="110"/>
      <c r="D26" s="43"/>
      <c r="E26" s="43"/>
      <c r="F26" s="43"/>
      <c r="G26" s="76"/>
      <c r="H26" s="44"/>
    </row>
    <row r="27" spans="1:12" ht="18.75" customHeight="1" x14ac:dyDescent="0.45">
      <c r="A27" s="2">
        <f t="shared" si="0"/>
        <v>226</v>
      </c>
      <c r="B27" s="111">
        <f>基本入力!$B$3</f>
        <v>0</v>
      </c>
      <c r="C27" s="110" t="s">
        <v>140</v>
      </c>
      <c r="D27" s="36"/>
      <c r="E27" s="36"/>
      <c r="F27" s="36"/>
      <c r="G27" s="74"/>
      <c r="H27" s="39"/>
    </row>
    <row r="28" spans="1:12" ht="18.75" customHeight="1" x14ac:dyDescent="0.45">
      <c r="A28" s="2">
        <f t="shared" si="0"/>
        <v>227</v>
      </c>
      <c r="B28" s="112"/>
      <c r="C28" s="110"/>
      <c r="D28" s="43"/>
      <c r="E28" s="43"/>
      <c r="F28" s="43"/>
      <c r="G28" s="76"/>
      <c r="H28" s="44"/>
    </row>
    <row r="29" spans="1:12" x14ac:dyDescent="0.45">
      <c r="A29" s="2">
        <f t="shared" si="0"/>
        <v>228</v>
      </c>
      <c r="B29" s="111">
        <f>基本入力!$B$3</f>
        <v>0</v>
      </c>
      <c r="C29" s="110" t="s">
        <v>141</v>
      </c>
      <c r="D29" s="36"/>
      <c r="E29" s="36"/>
      <c r="F29" s="36"/>
      <c r="G29" s="74"/>
      <c r="H29" s="39"/>
    </row>
    <row r="30" spans="1:12" x14ac:dyDescent="0.45">
      <c r="A30" s="2">
        <f t="shared" si="0"/>
        <v>229</v>
      </c>
      <c r="B30" s="112"/>
      <c r="C30" s="110"/>
      <c r="D30" s="43"/>
      <c r="E30" s="43"/>
      <c r="F30" s="43"/>
      <c r="G30" s="76"/>
      <c r="H30" s="44"/>
    </row>
    <row r="31" spans="1:12" x14ac:dyDescent="0.45">
      <c r="A31" s="2">
        <f t="shared" si="0"/>
        <v>230</v>
      </c>
      <c r="B31" s="111">
        <f>基本入力!$B$3</f>
        <v>0</v>
      </c>
      <c r="C31" s="110" t="s">
        <v>142</v>
      </c>
      <c r="D31" s="36"/>
      <c r="E31" s="36"/>
      <c r="F31" s="36"/>
      <c r="G31" s="74"/>
      <c r="H31" s="39"/>
    </row>
    <row r="32" spans="1:12" x14ac:dyDescent="0.45">
      <c r="A32" s="2">
        <f t="shared" si="0"/>
        <v>231</v>
      </c>
      <c r="B32" s="112"/>
      <c r="C32" s="110"/>
      <c r="D32" s="43"/>
      <c r="E32" s="43"/>
      <c r="F32" s="43"/>
      <c r="G32" s="76"/>
      <c r="H32" s="44"/>
    </row>
    <row r="33" spans="1:8" x14ac:dyDescent="0.45">
      <c r="A33" s="2">
        <f t="shared" si="0"/>
        <v>232</v>
      </c>
      <c r="B33" s="111">
        <f>基本入力!$B$3</f>
        <v>0</v>
      </c>
      <c r="C33" s="110" t="s">
        <v>143</v>
      </c>
      <c r="D33" s="36"/>
      <c r="E33" s="36"/>
      <c r="F33" s="36"/>
      <c r="G33" s="74"/>
      <c r="H33" s="39"/>
    </row>
    <row r="34" spans="1:8" x14ac:dyDescent="0.45">
      <c r="A34" s="2">
        <f t="shared" si="0"/>
        <v>233</v>
      </c>
      <c r="B34" s="112"/>
      <c r="C34" s="110"/>
      <c r="D34" s="43"/>
      <c r="E34" s="43"/>
      <c r="F34" s="43"/>
      <c r="G34" s="76"/>
      <c r="H34" s="44"/>
    </row>
    <row r="35" spans="1:8" x14ac:dyDescent="0.45">
      <c r="A35" s="2">
        <f t="shared" si="0"/>
        <v>234</v>
      </c>
      <c r="B35" s="111">
        <f>基本入力!$B$3</f>
        <v>0</v>
      </c>
      <c r="C35" s="110" t="s">
        <v>144</v>
      </c>
      <c r="D35" s="36"/>
      <c r="E35" s="36"/>
      <c r="F35" s="36"/>
      <c r="G35" s="74"/>
      <c r="H35" s="39"/>
    </row>
    <row r="36" spans="1:8" x14ac:dyDescent="0.45">
      <c r="A36" s="2">
        <f t="shared" si="0"/>
        <v>235</v>
      </c>
      <c r="B36" s="112"/>
      <c r="C36" s="110"/>
      <c r="D36" s="43"/>
      <c r="E36" s="43"/>
      <c r="F36" s="43"/>
      <c r="G36" s="76"/>
      <c r="H36" s="44"/>
    </row>
    <row r="37" spans="1:8" x14ac:dyDescent="0.45">
      <c r="A37" s="2">
        <f t="shared" si="0"/>
        <v>236</v>
      </c>
      <c r="B37" s="111">
        <f>基本入力!$B$3</f>
        <v>0</v>
      </c>
      <c r="C37" s="110" t="s">
        <v>145</v>
      </c>
      <c r="D37" s="36"/>
      <c r="E37" s="36"/>
      <c r="F37" s="36"/>
      <c r="G37" s="74"/>
      <c r="H37" s="39"/>
    </row>
    <row r="38" spans="1:8" x14ac:dyDescent="0.45">
      <c r="A38" s="2">
        <f t="shared" si="0"/>
        <v>237</v>
      </c>
      <c r="B38" s="112"/>
      <c r="C38" s="110"/>
      <c r="D38" s="43"/>
      <c r="E38" s="43"/>
      <c r="F38" s="43"/>
      <c r="G38" s="76"/>
      <c r="H38" s="44"/>
    </row>
    <row r="39" spans="1:8" x14ac:dyDescent="0.45">
      <c r="A39" s="2">
        <f t="shared" si="0"/>
        <v>238</v>
      </c>
      <c r="B39" s="111">
        <f>基本入力!$B$3</f>
        <v>0</v>
      </c>
      <c r="C39" s="110" t="s">
        <v>146</v>
      </c>
      <c r="D39" s="36"/>
      <c r="E39" s="36"/>
      <c r="F39" s="36"/>
      <c r="G39" s="74"/>
      <c r="H39" s="39"/>
    </row>
    <row r="40" spans="1:8" x14ac:dyDescent="0.45">
      <c r="A40" s="2">
        <f t="shared" si="0"/>
        <v>239</v>
      </c>
      <c r="B40" s="112"/>
      <c r="C40" s="110"/>
      <c r="D40" s="43"/>
      <c r="E40" s="43"/>
      <c r="F40" s="43"/>
      <c r="G40" s="76"/>
      <c r="H40" s="44"/>
    </row>
    <row r="41" spans="1:8" x14ac:dyDescent="0.45">
      <c r="A41" s="2">
        <f t="shared" si="0"/>
        <v>240</v>
      </c>
      <c r="B41" s="111">
        <f>基本入力!$B$3</f>
        <v>0</v>
      </c>
      <c r="C41" s="110" t="s">
        <v>147</v>
      </c>
      <c r="D41" s="36"/>
      <c r="E41" s="36"/>
      <c r="F41" s="36"/>
      <c r="G41" s="74"/>
      <c r="H41" s="39"/>
    </row>
    <row r="42" spans="1:8" x14ac:dyDescent="0.45">
      <c r="A42" s="2">
        <f t="shared" si="0"/>
        <v>241</v>
      </c>
      <c r="B42" s="112"/>
      <c r="C42" s="110"/>
      <c r="D42" s="43"/>
      <c r="E42" s="43"/>
      <c r="F42" s="43"/>
      <c r="G42" s="76"/>
      <c r="H42" s="44"/>
    </row>
    <row r="43" spans="1:8" x14ac:dyDescent="0.45">
      <c r="A43" s="2">
        <f t="shared" si="0"/>
        <v>242</v>
      </c>
      <c r="B43" s="111">
        <f>基本入力!$B$3</f>
        <v>0</v>
      </c>
      <c r="C43" s="110" t="s">
        <v>148</v>
      </c>
      <c r="D43" s="36"/>
      <c r="E43" s="36"/>
      <c r="F43" s="36"/>
      <c r="G43" s="74"/>
      <c r="H43" s="39"/>
    </row>
    <row r="44" spans="1:8" x14ac:dyDescent="0.45">
      <c r="A44" s="2">
        <f t="shared" si="0"/>
        <v>243</v>
      </c>
      <c r="B44" s="112"/>
      <c r="C44" s="110"/>
      <c r="D44" s="43"/>
      <c r="E44" s="43"/>
      <c r="F44" s="43"/>
      <c r="G44" s="76"/>
      <c r="H44" s="44"/>
    </row>
    <row r="45" spans="1:8" x14ac:dyDescent="0.45">
      <c r="A45" s="2">
        <f t="shared" si="0"/>
        <v>244</v>
      </c>
      <c r="B45" s="111">
        <f>基本入力!$B$3</f>
        <v>0</v>
      </c>
      <c r="C45" s="110" t="s">
        <v>149</v>
      </c>
      <c r="D45" s="36"/>
      <c r="E45" s="36"/>
      <c r="F45" s="36"/>
      <c r="G45" s="74"/>
      <c r="H45" s="39"/>
    </row>
    <row r="46" spans="1:8" x14ac:dyDescent="0.45">
      <c r="A46" s="2">
        <f t="shared" si="0"/>
        <v>245</v>
      </c>
      <c r="B46" s="112"/>
      <c r="C46" s="110"/>
      <c r="D46" s="43"/>
      <c r="E46" s="43"/>
      <c r="F46" s="43"/>
      <c r="G46" s="76"/>
      <c r="H46" s="44"/>
    </row>
    <row r="47" spans="1:8" x14ac:dyDescent="0.45">
      <c r="A47" s="2">
        <f t="shared" si="0"/>
        <v>246</v>
      </c>
      <c r="B47" s="111">
        <f>基本入力!$B$3</f>
        <v>0</v>
      </c>
      <c r="C47" s="110" t="s">
        <v>150</v>
      </c>
      <c r="D47" s="36"/>
      <c r="E47" s="36"/>
      <c r="F47" s="36"/>
      <c r="G47" s="74"/>
      <c r="H47" s="39"/>
    </row>
    <row r="48" spans="1:8" x14ac:dyDescent="0.45">
      <c r="A48" s="2">
        <f t="shared" si="0"/>
        <v>247</v>
      </c>
      <c r="B48" s="112"/>
      <c r="C48" s="110"/>
      <c r="D48" s="43"/>
      <c r="E48" s="43"/>
      <c r="F48" s="43"/>
      <c r="G48" s="76"/>
      <c r="H48" s="44"/>
    </row>
    <row r="49" spans="1:8" x14ac:dyDescent="0.45">
      <c r="A49" s="2">
        <f t="shared" si="0"/>
        <v>248</v>
      </c>
      <c r="B49" s="111">
        <f>基本入力!$B$3</f>
        <v>0</v>
      </c>
      <c r="C49" s="110" t="s">
        <v>151</v>
      </c>
      <c r="D49" s="36"/>
      <c r="E49" s="36"/>
      <c r="F49" s="36"/>
      <c r="G49" s="74"/>
      <c r="H49" s="39"/>
    </row>
    <row r="50" spans="1:8" x14ac:dyDescent="0.45">
      <c r="A50" s="2">
        <f t="shared" si="0"/>
        <v>249</v>
      </c>
      <c r="B50" s="112"/>
      <c r="C50" s="110"/>
      <c r="D50" s="43"/>
      <c r="E50" s="43"/>
      <c r="F50" s="43"/>
      <c r="G50" s="76"/>
      <c r="H50" s="44"/>
    </row>
    <row r="51" spans="1:8" x14ac:dyDescent="0.45">
      <c r="A51" s="2">
        <f t="shared" si="0"/>
        <v>250</v>
      </c>
      <c r="B51" s="111">
        <f>基本入力!$B$3</f>
        <v>0</v>
      </c>
      <c r="C51" s="110" t="s">
        <v>152</v>
      </c>
      <c r="D51" s="36"/>
      <c r="E51" s="36"/>
      <c r="F51" s="36"/>
      <c r="G51" s="74"/>
      <c r="H51" s="39"/>
    </row>
    <row r="52" spans="1:8" x14ac:dyDescent="0.45">
      <c r="A52" s="2">
        <f t="shared" si="0"/>
        <v>251</v>
      </c>
      <c r="B52" s="112"/>
      <c r="C52" s="110"/>
      <c r="D52" s="43"/>
      <c r="E52" s="43"/>
      <c r="F52" s="43"/>
      <c r="G52" s="76"/>
      <c r="H52" s="44"/>
    </row>
    <row r="53" spans="1:8" x14ac:dyDescent="0.45">
      <c r="A53" s="2">
        <f t="shared" si="0"/>
        <v>252</v>
      </c>
      <c r="B53" s="111">
        <f>基本入力!$B$3</f>
        <v>0</v>
      </c>
      <c r="C53" s="110" t="s">
        <v>153</v>
      </c>
      <c r="D53" s="36"/>
      <c r="E53" s="36"/>
      <c r="F53" s="36"/>
      <c r="G53" s="74"/>
      <c r="H53" s="39"/>
    </row>
    <row r="54" spans="1:8" x14ac:dyDescent="0.45">
      <c r="A54" s="2">
        <f t="shared" si="0"/>
        <v>253</v>
      </c>
      <c r="B54" s="112"/>
      <c r="C54" s="110"/>
      <c r="D54" s="43"/>
      <c r="E54" s="43"/>
      <c r="F54" s="43"/>
      <c r="G54" s="76"/>
      <c r="H54" s="44"/>
    </row>
    <row r="55" spans="1:8" x14ac:dyDescent="0.45">
      <c r="A55" s="2">
        <f t="shared" si="0"/>
        <v>254</v>
      </c>
      <c r="B55" s="111">
        <f>基本入力!$B$3</f>
        <v>0</v>
      </c>
      <c r="C55" s="110" t="s">
        <v>154</v>
      </c>
      <c r="D55" s="36"/>
      <c r="E55" s="36"/>
      <c r="F55" s="36"/>
      <c r="G55" s="74"/>
      <c r="H55" s="39"/>
    </row>
    <row r="56" spans="1:8" x14ac:dyDescent="0.45">
      <c r="A56" s="2">
        <f t="shared" si="0"/>
        <v>255</v>
      </c>
      <c r="B56" s="112"/>
      <c r="C56" s="110"/>
      <c r="D56" s="43"/>
      <c r="E56" s="43"/>
      <c r="F56" s="43"/>
      <c r="G56" s="76"/>
      <c r="H56" s="44"/>
    </row>
    <row r="57" spans="1:8" x14ac:dyDescent="0.45">
      <c r="A57" s="2">
        <f t="shared" si="0"/>
        <v>256</v>
      </c>
      <c r="B57" s="111">
        <f>基本入力!$B$3</f>
        <v>0</v>
      </c>
      <c r="C57" s="110" t="s">
        <v>155</v>
      </c>
      <c r="D57" s="36"/>
      <c r="E57" s="36"/>
      <c r="F57" s="36"/>
      <c r="G57" s="74"/>
      <c r="H57" s="39"/>
    </row>
    <row r="58" spans="1:8" x14ac:dyDescent="0.45">
      <c r="A58" s="2">
        <f t="shared" si="0"/>
        <v>257</v>
      </c>
      <c r="B58" s="112"/>
      <c r="C58" s="110"/>
      <c r="D58" s="43"/>
      <c r="E58" s="43"/>
      <c r="F58" s="43"/>
      <c r="G58" s="76"/>
      <c r="H58" s="44"/>
    </row>
    <row r="59" spans="1:8" x14ac:dyDescent="0.45">
      <c r="A59" s="2">
        <f t="shared" si="0"/>
        <v>258</v>
      </c>
      <c r="B59" s="111">
        <f>基本入力!$B$3</f>
        <v>0</v>
      </c>
      <c r="C59" s="110" t="s">
        <v>156</v>
      </c>
      <c r="D59" s="36"/>
      <c r="E59" s="36"/>
      <c r="F59" s="36"/>
      <c r="G59" s="74"/>
      <c r="H59" s="39"/>
    </row>
    <row r="60" spans="1:8" x14ac:dyDescent="0.45">
      <c r="A60" s="2">
        <f t="shared" si="0"/>
        <v>259</v>
      </c>
      <c r="B60" s="112"/>
      <c r="C60" s="110"/>
      <c r="D60" s="43"/>
      <c r="E60" s="43"/>
      <c r="F60" s="43"/>
      <c r="G60" s="76"/>
      <c r="H60" s="44"/>
    </row>
    <row r="61" spans="1:8" x14ac:dyDescent="0.45">
      <c r="A61" s="2">
        <f t="shared" si="0"/>
        <v>260</v>
      </c>
      <c r="B61" s="111">
        <f>基本入力!$B$3</f>
        <v>0</v>
      </c>
      <c r="C61" s="110" t="s">
        <v>157</v>
      </c>
      <c r="D61" s="36"/>
      <c r="E61" s="36"/>
      <c r="F61" s="36"/>
      <c r="G61" s="74"/>
      <c r="H61" s="39"/>
    </row>
    <row r="62" spans="1:8" x14ac:dyDescent="0.45">
      <c r="A62" s="2">
        <f t="shared" si="0"/>
        <v>261</v>
      </c>
      <c r="B62" s="112"/>
      <c r="C62" s="110"/>
      <c r="D62" s="43"/>
      <c r="E62" s="43"/>
      <c r="F62" s="43"/>
      <c r="G62" s="76"/>
      <c r="H62" s="44"/>
    </row>
    <row r="63" spans="1:8" x14ac:dyDescent="0.45">
      <c r="A63" s="2">
        <f t="shared" si="0"/>
        <v>262</v>
      </c>
      <c r="B63" s="111">
        <f>基本入力!$B$3</f>
        <v>0</v>
      </c>
      <c r="C63" s="110" t="s">
        <v>158</v>
      </c>
      <c r="D63" s="36"/>
      <c r="E63" s="36"/>
      <c r="F63" s="36"/>
      <c r="G63" s="74"/>
      <c r="H63" s="39"/>
    </row>
    <row r="64" spans="1:8" x14ac:dyDescent="0.45">
      <c r="A64" s="2">
        <f t="shared" si="0"/>
        <v>263</v>
      </c>
      <c r="B64" s="112"/>
      <c r="C64" s="110"/>
      <c r="D64" s="43"/>
      <c r="E64" s="43"/>
      <c r="F64" s="43"/>
      <c r="G64" s="76"/>
      <c r="H64" s="44"/>
    </row>
    <row r="65" spans="1:8" x14ac:dyDescent="0.45">
      <c r="A65" s="2">
        <f t="shared" si="0"/>
        <v>264</v>
      </c>
      <c r="B65" s="111">
        <f>基本入力!$B$3</f>
        <v>0</v>
      </c>
      <c r="C65" s="110" t="s">
        <v>159</v>
      </c>
      <c r="D65" s="36"/>
      <c r="E65" s="36"/>
      <c r="F65" s="36"/>
      <c r="G65" s="74"/>
      <c r="H65" s="39"/>
    </row>
    <row r="66" spans="1:8" ht="18.600000000000001" thickBot="1" x14ac:dyDescent="0.5">
      <c r="A66" s="2">
        <f t="shared" si="0"/>
        <v>265</v>
      </c>
      <c r="B66" s="113"/>
      <c r="C66" s="114"/>
      <c r="D66" s="47"/>
      <c r="E66" s="47"/>
      <c r="F66" s="47"/>
      <c r="G66" s="78"/>
      <c r="H66" s="48"/>
    </row>
  </sheetData>
  <sheetProtection sheet="1" objects="1" scenarios="1"/>
  <mergeCells count="61">
    <mergeCell ref="B15:B16"/>
    <mergeCell ref="C15:C16"/>
    <mergeCell ref="B1:I1"/>
    <mergeCell ref="B6:F6"/>
    <mergeCell ref="B7:H7"/>
    <mergeCell ref="B9:B10"/>
    <mergeCell ref="C9:C10"/>
    <mergeCell ref="B11:B12"/>
    <mergeCell ref="C11:C12"/>
    <mergeCell ref="B13:B14"/>
    <mergeCell ref="C13:C14"/>
    <mergeCell ref="B29:B30"/>
    <mergeCell ref="C29:C30"/>
    <mergeCell ref="B17:B18"/>
    <mergeCell ref="C17:C18"/>
    <mergeCell ref="B19:B20"/>
    <mergeCell ref="C19:C20"/>
    <mergeCell ref="B25:B26"/>
    <mergeCell ref="C25:C26"/>
    <mergeCell ref="B27:B28"/>
    <mergeCell ref="C27:C28"/>
    <mergeCell ref="B23:B24"/>
    <mergeCell ref="C23:C24"/>
    <mergeCell ref="B21:B22"/>
    <mergeCell ref="C21:C22"/>
    <mergeCell ref="B31:B32"/>
    <mergeCell ref="C31:C32"/>
    <mergeCell ref="B33:B34"/>
    <mergeCell ref="C33:C34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5:B46"/>
    <mergeCell ref="C45:C46"/>
    <mergeCell ref="B47:B48"/>
    <mergeCell ref="C47:C48"/>
    <mergeCell ref="B49:B50"/>
    <mergeCell ref="C49:C50"/>
    <mergeCell ref="B51:B52"/>
    <mergeCell ref="C51:C52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  <mergeCell ref="B63:B64"/>
    <mergeCell ref="C63:C64"/>
    <mergeCell ref="B65:B66"/>
    <mergeCell ref="C65:C66"/>
  </mergeCells>
  <phoneticPr fontId="2"/>
  <conditionalFormatting sqref="B9 B11 B13 B15 B17 B19 B21 B23 B25 B27 B29 B31 B33 B35 B37 B39 B41 B43 B45 B47 B49 B51 B53 B55 B57 B59 B61 B63 B65">
    <cfRule type="containsText" dxfId="92" priority="1" operator="containsText" text="釧根">
      <formula>NOT(ISERROR(SEARCH("釧根",B9)))</formula>
    </cfRule>
    <cfRule type="containsText" dxfId="91" priority="2" operator="containsText" text="十勝">
      <formula>NOT(ISERROR(SEARCH("十勝",B9)))</formula>
    </cfRule>
    <cfRule type="containsText" dxfId="90" priority="3" operator="containsText" text="北見">
      <formula>NOT(ISERROR(SEARCH("北見",B9)))</formula>
    </cfRule>
    <cfRule type="containsText" dxfId="89" priority="4" operator="containsText" text="名寄">
      <formula>NOT(ISERROR(SEARCH("名寄",B9)))</formula>
    </cfRule>
    <cfRule type="containsText" dxfId="88" priority="5" operator="containsText" text="旭川">
      <formula>NOT(ISERROR(SEARCH("旭川",B9)))</formula>
    </cfRule>
    <cfRule type="containsText" dxfId="87" priority="6" operator="containsText" text="北空知">
      <formula>NOT(ISERROR(SEARCH("北空知",B9)))</formula>
    </cfRule>
    <cfRule type="containsText" dxfId="86" priority="7" operator="containsText" text="南空知">
      <formula>NOT(ISERROR(SEARCH("南空知",B9)))</formula>
    </cfRule>
    <cfRule type="containsText" dxfId="85" priority="8" operator="containsText" text="札幌">
      <formula>NOT(ISERROR(SEARCH("札幌",B9)))</formula>
    </cfRule>
    <cfRule type="containsText" dxfId="84" priority="9" operator="containsText" text="小樽">
      <formula>NOT(ISERROR(SEARCH("小樽",B9)))</formula>
    </cfRule>
    <cfRule type="containsText" dxfId="83" priority="10" operator="containsText" text="苫小牧">
      <formula>NOT(ISERROR(SEARCH("苫小牧",B9)))</formula>
    </cfRule>
    <cfRule type="containsText" dxfId="82" priority="11" operator="containsText" text="函館">
      <formula>NOT(ISERROR(SEARCH("函館",B9)))</formula>
    </cfRule>
    <cfRule type="containsText" dxfId="81" priority="12" operator="containsText" text="室蘭">
      <formula>NOT(ISERROR(SEARCH("室蘭",B9)))</formula>
    </cfRule>
  </conditionalFormatting>
  <conditionalFormatting sqref="D9:D66">
    <cfRule type="beginsWith" dxfId="80" priority="13" operator="beginsWith" text="　">
      <formula>LEFT(D9,LEN("　"))="　"</formula>
    </cfRule>
    <cfRule type="beginsWith" dxfId="79" priority="14" operator="beginsWith" text=" ">
      <formula>LEFT(D9,LEN(" "))=" "</formula>
    </cfRule>
  </conditionalFormatting>
  <conditionalFormatting sqref="D9:H66">
    <cfRule type="containsBlanks" dxfId="78" priority="15">
      <formula>LEN(TRIM(D9))=0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6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L37"/>
  <sheetViews>
    <sheetView topLeftCell="B1" workbookViewId="0">
      <selection activeCell="D9" sqref="D9:H37"/>
    </sheetView>
  </sheetViews>
  <sheetFormatPr defaultColWidth="9" defaultRowHeight="18" x14ac:dyDescent="0.45"/>
  <cols>
    <col min="1" max="1" width="0" style="2" hidden="1" customWidth="1"/>
    <col min="2" max="2" width="5.69921875" style="2" customWidth="1"/>
    <col min="3" max="3" width="7.09765625" style="2" bestFit="1" customWidth="1"/>
    <col min="4" max="5" width="14.5" style="2" customWidth="1"/>
    <col min="6" max="6" width="18.09765625" style="2" customWidth="1"/>
    <col min="7" max="7" width="16.09765625" style="2" customWidth="1"/>
    <col min="8" max="8" width="17.19921875" style="2" bestFit="1" customWidth="1"/>
    <col min="9" max="9" width="3.59765625" style="2" customWidth="1"/>
    <col min="10" max="10" width="3.3984375" style="2" bestFit="1" customWidth="1"/>
    <col min="11" max="16384" width="9" style="2"/>
  </cols>
  <sheetData>
    <row r="1" spans="1:10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</row>
    <row r="6" spans="1:10" ht="22.8" thickBot="1" x14ac:dyDescent="0.5">
      <c r="B6" s="106" t="s">
        <v>105</v>
      </c>
      <c r="C6" s="106"/>
      <c r="D6" s="106"/>
      <c r="E6" s="106"/>
      <c r="F6" s="106"/>
    </row>
    <row r="7" spans="1:10" ht="21.75" customHeight="1" x14ac:dyDescent="0.45">
      <c r="B7" s="107" t="s">
        <v>106</v>
      </c>
      <c r="C7" s="108"/>
      <c r="D7" s="108"/>
      <c r="E7" s="108"/>
      <c r="F7" s="108"/>
      <c r="G7" s="108"/>
      <c r="H7" s="109"/>
    </row>
    <row r="8" spans="1:10" ht="38.25" customHeight="1" x14ac:dyDescent="0.45">
      <c r="B8" s="3" t="s">
        <v>7</v>
      </c>
      <c r="C8" s="4" t="s">
        <v>8</v>
      </c>
      <c r="D8" s="4" t="s">
        <v>13</v>
      </c>
      <c r="E8" s="4" t="s">
        <v>77</v>
      </c>
      <c r="F8" s="5" t="s">
        <v>15</v>
      </c>
      <c r="G8" s="5" t="s">
        <v>10</v>
      </c>
      <c r="H8" s="6" t="s">
        <v>11</v>
      </c>
    </row>
    <row r="9" spans="1:10" x14ac:dyDescent="0.45">
      <c r="A9" s="2">
        <v>266</v>
      </c>
      <c r="B9" s="60">
        <f>基本入力!$B$3</f>
        <v>0</v>
      </c>
      <c r="C9" s="63" t="s">
        <v>160</v>
      </c>
      <c r="D9" s="49"/>
      <c r="E9" s="49"/>
      <c r="F9" s="49"/>
      <c r="G9" s="79"/>
      <c r="H9" s="64"/>
    </row>
    <row r="10" spans="1:10" x14ac:dyDescent="0.45">
      <c r="A10" s="2">
        <f>A9+1</f>
        <v>267</v>
      </c>
      <c r="B10" s="60">
        <f>基本入力!$B$3</f>
        <v>0</v>
      </c>
      <c r="C10" s="63" t="s">
        <v>160</v>
      </c>
      <c r="D10" s="49"/>
      <c r="E10" s="49"/>
      <c r="F10" s="49"/>
      <c r="G10" s="79"/>
      <c r="H10" s="64"/>
    </row>
    <row r="11" spans="1:10" x14ac:dyDescent="0.45">
      <c r="A11" s="2">
        <f t="shared" ref="A11:A37" si="0">A10+1</f>
        <v>268</v>
      </c>
      <c r="B11" s="60">
        <f>基本入力!$B$3</f>
        <v>0</v>
      </c>
      <c r="C11" s="63" t="s">
        <v>160</v>
      </c>
      <c r="D11" s="49"/>
      <c r="E11" s="49"/>
      <c r="F11" s="49"/>
      <c r="G11" s="79"/>
      <c r="H11" s="64"/>
    </row>
    <row r="12" spans="1:10" x14ac:dyDescent="0.45">
      <c r="A12" s="2">
        <f t="shared" si="0"/>
        <v>269</v>
      </c>
      <c r="B12" s="60">
        <f>基本入力!$B$3</f>
        <v>0</v>
      </c>
      <c r="C12" s="63" t="s">
        <v>160</v>
      </c>
      <c r="D12" s="49"/>
      <c r="E12" s="49"/>
      <c r="F12" s="49"/>
      <c r="G12" s="79"/>
      <c r="H12" s="64"/>
    </row>
    <row r="13" spans="1:10" x14ac:dyDescent="0.45">
      <c r="A13" s="2">
        <f t="shared" si="0"/>
        <v>270</v>
      </c>
      <c r="B13" s="60">
        <f>基本入力!$B$3</f>
        <v>0</v>
      </c>
      <c r="C13" s="63" t="s">
        <v>161</v>
      </c>
      <c r="D13" s="49"/>
      <c r="E13" s="49"/>
      <c r="F13" s="49"/>
      <c r="G13" s="79"/>
      <c r="H13" s="64"/>
    </row>
    <row r="14" spans="1:10" x14ac:dyDescent="0.45">
      <c r="A14" s="2">
        <f t="shared" si="0"/>
        <v>271</v>
      </c>
      <c r="B14" s="60">
        <f>基本入力!$B$3</f>
        <v>0</v>
      </c>
      <c r="C14" s="63" t="s">
        <v>162</v>
      </c>
      <c r="D14" s="49"/>
      <c r="E14" s="49"/>
      <c r="F14" s="49"/>
      <c r="G14" s="79"/>
      <c r="H14" s="64"/>
    </row>
    <row r="15" spans="1:10" x14ac:dyDescent="0.45">
      <c r="A15" s="2">
        <f t="shared" si="0"/>
        <v>272</v>
      </c>
      <c r="B15" s="60">
        <f>基本入力!$B$3</f>
        <v>0</v>
      </c>
      <c r="C15" s="63" t="s">
        <v>163</v>
      </c>
      <c r="D15" s="49"/>
      <c r="E15" s="49"/>
      <c r="F15" s="49"/>
      <c r="G15" s="79"/>
      <c r="H15" s="64"/>
    </row>
    <row r="16" spans="1:10" ht="19.5" customHeight="1" x14ac:dyDescent="0.45">
      <c r="A16" s="2">
        <f t="shared" si="0"/>
        <v>273</v>
      </c>
      <c r="B16" s="60">
        <f>基本入力!$B$3</f>
        <v>0</v>
      </c>
      <c r="C16" s="63" t="s">
        <v>164</v>
      </c>
      <c r="D16" s="49"/>
      <c r="E16" s="49"/>
      <c r="F16" s="49"/>
      <c r="G16" s="79"/>
      <c r="H16" s="64"/>
    </row>
    <row r="17" spans="1:12" ht="19.5" customHeight="1" x14ac:dyDescent="0.45">
      <c r="A17" s="2">
        <f t="shared" si="0"/>
        <v>274</v>
      </c>
      <c r="B17" s="60">
        <f>基本入力!$B$3</f>
        <v>0</v>
      </c>
      <c r="C17" s="63" t="s">
        <v>165</v>
      </c>
      <c r="D17" s="49"/>
      <c r="E17" s="49"/>
      <c r="F17" s="49"/>
      <c r="G17" s="79"/>
      <c r="H17" s="64"/>
      <c r="L17" s="42"/>
    </row>
    <row r="18" spans="1:12" ht="19.5" customHeight="1" x14ac:dyDescent="0.45">
      <c r="A18" s="2">
        <f t="shared" si="0"/>
        <v>275</v>
      </c>
      <c r="B18" s="60">
        <f>基本入力!$B$3</f>
        <v>0</v>
      </c>
      <c r="C18" s="63" t="s">
        <v>166</v>
      </c>
      <c r="D18" s="49"/>
      <c r="E18" s="49"/>
      <c r="F18" s="49"/>
      <c r="G18" s="79"/>
      <c r="H18" s="64"/>
    </row>
    <row r="19" spans="1:12" ht="19.5" customHeight="1" x14ac:dyDescent="0.45">
      <c r="A19" s="2">
        <f t="shared" si="0"/>
        <v>276</v>
      </c>
      <c r="B19" s="60">
        <f>基本入力!$B$3</f>
        <v>0</v>
      </c>
      <c r="C19" s="63" t="s">
        <v>167</v>
      </c>
      <c r="D19" s="49"/>
      <c r="E19" s="49"/>
      <c r="F19" s="49"/>
      <c r="G19" s="79"/>
      <c r="H19" s="64"/>
    </row>
    <row r="20" spans="1:12" x14ac:dyDescent="0.45">
      <c r="A20" s="2">
        <f t="shared" si="0"/>
        <v>277</v>
      </c>
      <c r="B20" s="60">
        <f>基本入力!$B$3</f>
        <v>0</v>
      </c>
      <c r="C20" s="63" t="s">
        <v>168</v>
      </c>
      <c r="D20" s="49"/>
      <c r="E20" s="49"/>
      <c r="F20" s="49"/>
      <c r="G20" s="79"/>
      <c r="H20" s="64"/>
    </row>
    <row r="21" spans="1:12" x14ac:dyDescent="0.45">
      <c r="A21" s="2">
        <f t="shared" si="0"/>
        <v>278</v>
      </c>
      <c r="B21" s="60">
        <f>基本入力!$B$3</f>
        <v>0</v>
      </c>
      <c r="C21" s="63" t="s">
        <v>169</v>
      </c>
      <c r="D21" s="49"/>
      <c r="E21" s="49"/>
      <c r="F21" s="49"/>
      <c r="G21" s="79"/>
      <c r="H21" s="64"/>
    </row>
    <row r="22" spans="1:12" x14ac:dyDescent="0.45">
      <c r="A22" s="2">
        <f t="shared" si="0"/>
        <v>279</v>
      </c>
      <c r="B22" s="60">
        <f>基本入力!$B$3</f>
        <v>0</v>
      </c>
      <c r="C22" s="63" t="s">
        <v>170</v>
      </c>
      <c r="D22" s="49"/>
      <c r="E22" s="49"/>
      <c r="F22" s="49"/>
      <c r="G22" s="79"/>
      <c r="H22" s="64"/>
    </row>
    <row r="23" spans="1:12" x14ac:dyDescent="0.45">
      <c r="A23" s="2">
        <f t="shared" si="0"/>
        <v>280</v>
      </c>
      <c r="B23" s="60">
        <f>基本入力!$B$3</f>
        <v>0</v>
      </c>
      <c r="C23" s="63" t="s">
        <v>171</v>
      </c>
      <c r="D23" s="49"/>
      <c r="E23" s="49"/>
      <c r="F23" s="49"/>
      <c r="G23" s="79"/>
      <c r="H23" s="64"/>
    </row>
    <row r="24" spans="1:12" x14ac:dyDescent="0.45">
      <c r="A24" s="2">
        <f t="shared" si="0"/>
        <v>281</v>
      </c>
      <c r="B24" s="60">
        <f>基本入力!$B$3</f>
        <v>0</v>
      </c>
      <c r="C24" s="63" t="s">
        <v>172</v>
      </c>
      <c r="D24" s="49"/>
      <c r="E24" s="49"/>
      <c r="F24" s="49"/>
      <c r="G24" s="79"/>
      <c r="H24" s="64"/>
    </row>
    <row r="25" spans="1:12" x14ac:dyDescent="0.45">
      <c r="A25" s="2">
        <f t="shared" si="0"/>
        <v>282</v>
      </c>
      <c r="B25" s="60">
        <f>基本入力!$B$3</f>
        <v>0</v>
      </c>
      <c r="C25" s="63" t="s">
        <v>173</v>
      </c>
      <c r="D25" s="49"/>
      <c r="E25" s="49"/>
      <c r="F25" s="49"/>
      <c r="G25" s="79"/>
      <c r="H25" s="64"/>
    </row>
    <row r="26" spans="1:12" x14ac:dyDescent="0.45">
      <c r="A26" s="2">
        <f t="shared" si="0"/>
        <v>283</v>
      </c>
      <c r="B26" s="60">
        <f>基本入力!$B$3</f>
        <v>0</v>
      </c>
      <c r="C26" s="63" t="s">
        <v>174</v>
      </c>
      <c r="D26" s="49"/>
      <c r="E26" s="49"/>
      <c r="F26" s="49"/>
      <c r="G26" s="79"/>
      <c r="H26" s="64"/>
    </row>
    <row r="27" spans="1:12" x14ac:dyDescent="0.45">
      <c r="A27" s="2">
        <f t="shared" si="0"/>
        <v>284</v>
      </c>
      <c r="B27" s="60">
        <f>基本入力!$B$3</f>
        <v>0</v>
      </c>
      <c r="C27" s="63" t="s">
        <v>175</v>
      </c>
      <c r="D27" s="49"/>
      <c r="E27" s="49"/>
      <c r="F27" s="49"/>
      <c r="G27" s="79"/>
      <c r="H27" s="64"/>
    </row>
    <row r="28" spans="1:12" x14ac:dyDescent="0.45">
      <c r="A28" s="2">
        <f t="shared" si="0"/>
        <v>285</v>
      </c>
      <c r="B28" s="60">
        <f>基本入力!$B$3</f>
        <v>0</v>
      </c>
      <c r="C28" s="63" t="s">
        <v>176</v>
      </c>
      <c r="D28" s="49"/>
      <c r="E28" s="49"/>
      <c r="F28" s="49"/>
      <c r="G28" s="79"/>
      <c r="H28" s="64"/>
    </row>
    <row r="29" spans="1:12" x14ac:dyDescent="0.45">
      <c r="A29" s="2">
        <f t="shared" si="0"/>
        <v>286</v>
      </c>
      <c r="B29" s="60">
        <f>基本入力!$B$3</f>
        <v>0</v>
      </c>
      <c r="C29" s="63" t="s">
        <v>177</v>
      </c>
      <c r="D29" s="49"/>
      <c r="E29" s="49"/>
      <c r="F29" s="49"/>
      <c r="G29" s="79"/>
      <c r="H29" s="64"/>
    </row>
    <row r="30" spans="1:12" x14ac:dyDescent="0.45">
      <c r="A30" s="2">
        <f t="shared" si="0"/>
        <v>287</v>
      </c>
      <c r="B30" s="60">
        <f>基本入力!$B$3</f>
        <v>0</v>
      </c>
      <c r="C30" s="63" t="s">
        <v>178</v>
      </c>
      <c r="D30" s="49"/>
      <c r="E30" s="49"/>
      <c r="F30" s="49"/>
      <c r="G30" s="79"/>
      <c r="H30" s="64"/>
    </row>
    <row r="31" spans="1:12" x14ac:dyDescent="0.45">
      <c r="A31" s="2">
        <f t="shared" si="0"/>
        <v>288</v>
      </c>
      <c r="B31" s="60">
        <f>基本入力!$B$3</f>
        <v>0</v>
      </c>
      <c r="C31" s="63" t="s">
        <v>179</v>
      </c>
      <c r="D31" s="49"/>
      <c r="E31" s="49"/>
      <c r="F31" s="49"/>
      <c r="G31" s="79"/>
      <c r="H31" s="64"/>
    </row>
    <row r="32" spans="1:12" x14ac:dyDescent="0.45">
      <c r="A32" s="2">
        <f t="shared" si="0"/>
        <v>289</v>
      </c>
      <c r="B32" s="60">
        <f>基本入力!$B$3</f>
        <v>0</v>
      </c>
      <c r="C32" s="63" t="s">
        <v>180</v>
      </c>
      <c r="D32" s="49"/>
      <c r="E32" s="49"/>
      <c r="F32" s="49"/>
      <c r="G32" s="79"/>
      <c r="H32" s="64"/>
    </row>
    <row r="33" spans="1:8" x14ac:dyDescent="0.45">
      <c r="A33" s="2">
        <f t="shared" si="0"/>
        <v>290</v>
      </c>
      <c r="B33" s="60">
        <f>基本入力!$B$3</f>
        <v>0</v>
      </c>
      <c r="C33" s="63" t="s">
        <v>181</v>
      </c>
      <c r="D33" s="49"/>
      <c r="E33" s="49"/>
      <c r="F33" s="49"/>
      <c r="G33" s="79"/>
      <c r="H33" s="64"/>
    </row>
    <row r="34" spans="1:8" x14ac:dyDescent="0.45">
      <c r="A34" s="2">
        <f t="shared" si="0"/>
        <v>291</v>
      </c>
      <c r="B34" s="60">
        <f>基本入力!$B$3</f>
        <v>0</v>
      </c>
      <c r="C34" s="63" t="s">
        <v>182</v>
      </c>
      <c r="D34" s="49"/>
      <c r="E34" s="49"/>
      <c r="F34" s="49"/>
      <c r="G34" s="79"/>
      <c r="H34" s="64"/>
    </row>
    <row r="35" spans="1:8" x14ac:dyDescent="0.45">
      <c r="A35" s="2">
        <f t="shared" si="0"/>
        <v>292</v>
      </c>
      <c r="B35" s="60">
        <f>基本入力!$B$3</f>
        <v>0</v>
      </c>
      <c r="C35" s="63" t="s">
        <v>183</v>
      </c>
      <c r="D35" s="49"/>
      <c r="E35" s="49"/>
      <c r="F35" s="49"/>
      <c r="G35" s="79"/>
      <c r="H35" s="64"/>
    </row>
    <row r="36" spans="1:8" x14ac:dyDescent="0.45">
      <c r="A36" s="2">
        <f t="shared" si="0"/>
        <v>293</v>
      </c>
      <c r="B36" s="60">
        <f>基本入力!$B$3</f>
        <v>0</v>
      </c>
      <c r="C36" s="63" t="s">
        <v>184</v>
      </c>
      <c r="D36" s="49"/>
      <c r="E36" s="49"/>
      <c r="F36" s="49"/>
      <c r="G36" s="79"/>
      <c r="H36" s="64"/>
    </row>
    <row r="37" spans="1:8" ht="18.600000000000001" thickBot="1" x14ac:dyDescent="0.5">
      <c r="A37" s="2">
        <f t="shared" si="0"/>
        <v>294</v>
      </c>
      <c r="B37" s="60">
        <f>基本入力!$B$3</f>
        <v>0</v>
      </c>
      <c r="C37" s="7" t="s">
        <v>185</v>
      </c>
      <c r="D37" s="51"/>
      <c r="E37" s="51"/>
      <c r="F37" s="51"/>
      <c r="G37" s="81"/>
      <c r="H37" s="66"/>
    </row>
  </sheetData>
  <mergeCells count="3">
    <mergeCell ref="B6:F6"/>
    <mergeCell ref="B7:H7"/>
    <mergeCell ref="B1:I1"/>
  </mergeCells>
  <phoneticPr fontId="2"/>
  <conditionalFormatting sqref="B9:B37">
    <cfRule type="containsText" dxfId="77" priority="1" operator="containsText" text="釧根">
      <formula>NOT(ISERROR(SEARCH("釧根",B9)))</formula>
    </cfRule>
    <cfRule type="containsText" dxfId="76" priority="2" operator="containsText" text="十勝">
      <formula>NOT(ISERROR(SEARCH("十勝",B9)))</formula>
    </cfRule>
    <cfRule type="containsText" dxfId="75" priority="3" operator="containsText" text="北見">
      <formula>NOT(ISERROR(SEARCH("北見",B9)))</formula>
    </cfRule>
    <cfRule type="containsText" dxfId="74" priority="4" operator="containsText" text="名寄">
      <formula>NOT(ISERROR(SEARCH("名寄",B9)))</formula>
    </cfRule>
    <cfRule type="containsText" dxfId="73" priority="5" operator="containsText" text="旭川">
      <formula>NOT(ISERROR(SEARCH("旭川",B9)))</formula>
    </cfRule>
    <cfRule type="containsText" dxfId="72" priority="6" operator="containsText" text="北空知">
      <formula>NOT(ISERROR(SEARCH("北空知",B9)))</formula>
    </cfRule>
    <cfRule type="containsText" dxfId="71" priority="7" operator="containsText" text="南空知">
      <formula>NOT(ISERROR(SEARCH("南空知",B9)))</formula>
    </cfRule>
    <cfRule type="containsText" dxfId="70" priority="8" operator="containsText" text="札幌">
      <formula>NOT(ISERROR(SEARCH("札幌",B9)))</formula>
    </cfRule>
    <cfRule type="containsText" dxfId="69" priority="9" operator="containsText" text="小樽">
      <formula>NOT(ISERROR(SEARCH("小樽",B9)))</formula>
    </cfRule>
    <cfRule type="containsText" dxfId="68" priority="10" operator="containsText" text="苫小牧">
      <formula>NOT(ISERROR(SEARCH("苫小牧",B9)))</formula>
    </cfRule>
    <cfRule type="containsText" dxfId="67" priority="11" operator="containsText" text="函館">
      <formula>NOT(ISERROR(SEARCH("函館",B9)))</formula>
    </cfRule>
    <cfRule type="containsText" dxfId="66" priority="12" operator="containsText" text="室蘭">
      <formula>NOT(ISERROR(SEARCH("室蘭",B9)))</formula>
    </cfRule>
  </conditionalFormatting>
  <conditionalFormatting sqref="D9:D37">
    <cfRule type="beginsWith" dxfId="65" priority="13" operator="beginsWith" text="　">
      <formula>LEFT(D9,LEN("　"))="　"</formula>
    </cfRule>
    <cfRule type="beginsWith" dxfId="64" priority="14" operator="beginsWith" text=" ">
      <formula>LEFT(D9,LEN(" "))=" "</formula>
    </cfRule>
  </conditionalFormatting>
  <conditionalFormatting sqref="D9:H37">
    <cfRule type="containsBlanks" dxfId="63" priority="15">
      <formula>LEN(TRIM(D9))=0</formula>
    </cfRule>
  </conditionalFormatting>
  <printOptions horizontalCentered="1" verticalCentered="1"/>
  <pageMargins left="0.23622047244094491" right="0.19685039370078741" top="0.15748031496062992" bottom="0.35433070866141736" header="0" footer="0"/>
  <pageSetup paperSize="9" scale="98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  <pageSetUpPr fitToPage="1"/>
  </sheetPr>
  <dimension ref="A1:L66"/>
  <sheetViews>
    <sheetView topLeftCell="B1" workbookViewId="0">
      <selection activeCell="D9" sqref="D9:H66"/>
    </sheetView>
  </sheetViews>
  <sheetFormatPr defaultColWidth="9" defaultRowHeight="18" x14ac:dyDescent="0.45"/>
  <cols>
    <col min="1" max="1" width="0" style="2" hidden="1" customWidth="1"/>
    <col min="2" max="2" width="5.69921875" style="2" customWidth="1"/>
    <col min="3" max="3" width="7.09765625" style="2" bestFit="1" customWidth="1"/>
    <col min="4" max="5" width="14.5" style="2" customWidth="1"/>
    <col min="6" max="6" width="18.09765625" style="2" customWidth="1"/>
    <col min="7" max="7" width="16.09765625" style="2" customWidth="1"/>
    <col min="8" max="8" width="17.19921875" style="2" bestFit="1" customWidth="1"/>
    <col min="9" max="9" width="3.59765625" style="2" customWidth="1"/>
    <col min="10" max="10" width="3.3984375" style="2" bestFit="1" customWidth="1"/>
    <col min="11" max="16384" width="9" style="2"/>
  </cols>
  <sheetData>
    <row r="1" spans="1:10" ht="24.75" customHeight="1" x14ac:dyDescent="0.45">
      <c r="B1" s="92" t="str">
        <f>基本入力!A1&amp;"　参加申込書"</f>
        <v>第80回　国民スポーツ大会バドミントン競技会北海道予選会　参加申込書</v>
      </c>
      <c r="C1" s="92"/>
      <c r="D1" s="92"/>
      <c r="E1" s="92"/>
      <c r="F1" s="92"/>
      <c r="G1" s="92"/>
      <c r="H1" s="92"/>
      <c r="I1" s="92"/>
      <c r="J1" s="1"/>
    </row>
    <row r="6" spans="1:10" ht="22.8" thickBot="1" x14ac:dyDescent="0.5">
      <c r="B6" s="106" t="s">
        <v>105</v>
      </c>
      <c r="C6" s="106"/>
      <c r="D6" s="106"/>
      <c r="E6" s="106"/>
      <c r="F6" s="106"/>
    </row>
    <row r="7" spans="1:10" ht="21.75" customHeight="1" x14ac:dyDescent="0.45">
      <c r="B7" s="107" t="s">
        <v>107</v>
      </c>
      <c r="C7" s="108"/>
      <c r="D7" s="108"/>
      <c r="E7" s="108"/>
      <c r="F7" s="108"/>
      <c r="G7" s="108"/>
      <c r="H7" s="109"/>
    </row>
    <row r="8" spans="1:10" ht="38.25" customHeight="1" x14ac:dyDescent="0.45">
      <c r="B8" s="3" t="s">
        <v>7</v>
      </c>
      <c r="C8" s="4" t="s">
        <v>8</v>
      </c>
      <c r="D8" s="4" t="s">
        <v>13</v>
      </c>
      <c r="E8" s="4" t="s">
        <v>77</v>
      </c>
      <c r="F8" s="5" t="s">
        <v>15</v>
      </c>
      <c r="G8" s="5" t="s">
        <v>10</v>
      </c>
      <c r="H8" s="6" t="s">
        <v>11</v>
      </c>
    </row>
    <row r="9" spans="1:10" x14ac:dyDescent="0.45">
      <c r="A9" s="2">
        <v>295</v>
      </c>
      <c r="B9" s="111">
        <f>基本入力!$B$3</f>
        <v>0</v>
      </c>
      <c r="C9" s="115" t="s">
        <v>186</v>
      </c>
      <c r="D9" s="50"/>
      <c r="E9" s="50"/>
      <c r="F9" s="50"/>
      <c r="G9" s="80"/>
      <c r="H9" s="65"/>
    </row>
    <row r="10" spans="1:10" x14ac:dyDescent="0.45">
      <c r="A10" s="2">
        <f>A9+1</f>
        <v>296</v>
      </c>
      <c r="B10" s="112"/>
      <c r="C10" s="116"/>
      <c r="D10" s="67"/>
      <c r="E10" s="67"/>
      <c r="F10" s="67"/>
      <c r="G10" s="82"/>
      <c r="H10" s="68"/>
    </row>
    <row r="11" spans="1:10" x14ac:dyDescent="0.45">
      <c r="A11" s="2">
        <f t="shared" ref="A11:A66" si="0">A10+1</f>
        <v>297</v>
      </c>
      <c r="B11" s="111">
        <f>基本入力!$B$3</f>
        <v>0</v>
      </c>
      <c r="C11" s="115" t="s">
        <v>186</v>
      </c>
      <c r="D11" s="73"/>
      <c r="E11" s="50"/>
      <c r="F11" s="50"/>
      <c r="G11" s="80"/>
      <c r="H11" s="65"/>
    </row>
    <row r="12" spans="1:10" x14ac:dyDescent="0.45">
      <c r="A12" s="2">
        <f t="shared" si="0"/>
        <v>298</v>
      </c>
      <c r="B12" s="112"/>
      <c r="C12" s="116"/>
      <c r="D12" s="67"/>
      <c r="E12" s="67"/>
      <c r="F12" s="67"/>
      <c r="G12" s="82"/>
      <c r="H12" s="68"/>
    </row>
    <row r="13" spans="1:10" x14ac:dyDescent="0.45">
      <c r="A13" s="2">
        <f t="shared" si="0"/>
        <v>299</v>
      </c>
      <c r="B13" s="111">
        <f>基本入力!$B$3</f>
        <v>0</v>
      </c>
      <c r="C13" s="115" t="s">
        <v>186</v>
      </c>
      <c r="D13" s="50"/>
      <c r="E13" s="50"/>
      <c r="F13" s="50"/>
      <c r="G13" s="80"/>
      <c r="H13" s="65"/>
    </row>
    <row r="14" spans="1:10" x14ac:dyDescent="0.45">
      <c r="A14" s="2">
        <f t="shared" si="0"/>
        <v>300</v>
      </c>
      <c r="B14" s="112"/>
      <c r="C14" s="116"/>
      <c r="D14" s="67"/>
      <c r="E14" s="67"/>
      <c r="F14" s="67"/>
      <c r="G14" s="82"/>
      <c r="H14" s="68"/>
    </row>
    <row r="15" spans="1:10" x14ac:dyDescent="0.45">
      <c r="A15" s="2">
        <f t="shared" si="0"/>
        <v>301</v>
      </c>
      <c r="B15" s="111">
        <f>基本入力!$B$3</f>
        <v>0</v>
      </c>
      <c r="C15" s="115" t="s">
        <v>186</v>
      </c>
      <c r="D15" s="50"/>
      <c r="E15" s="50"/>
      <c r="F15" s="50"/>
      <c r="G15" s="80"/>
      <c r="H15" s="65"/>
    </row>
    <row r="16" spans="1:10" x14ac:dyDescent="0.45">
      <c r="A16" s="2">
        <f t="shared" si="0"/>
        <v>302</v>
      </c>
      <c r="B16" s="112"/>
      <c r="C16" s="116"/>
      <c r="D16" s="67"/>
      <c r="E16" s="67"/>
      <c r="F16" s="67"/>
      <c r="G16" s="82"/>
      <c r="H16" s="68"/>
    </row>
    <row r="17" spans="1:12" x14ac:dyDescent="0.45">
      <c r="A17" s="2">
        <f t="shared" si="0"/>
        <v>303</v>
      </c>
      <c r="B17" s="111">
        <f>基本入力!$B$3</f>
        <v>0</v>
      </c>
      <c r="C17" s="110" t="s">
        <v>187</v>
      </c>
      <c r="D17" s="50"/>
      <c r="E17" s="50"/>
      <c r="F17" s="50"/>
      <c r="G17" s="80"/>
      <c r="H17" s="65"/>
    </row>
    <row r="18" spans="1:12" x14ac:dyDescent="0.45">
      <c r="A18" s="2">
        <f t="shared" si="0"/>
        <v>304</v>
      </c>
      <c r="B18" s="112"/>
      <c r="C18" s="110"/>
      <c r="D18" s="67"/>
      <c r="E18" s="67"/>
      <c r="F18" s="67"/>
      <c r="G18" s="82"/>
      <c r="H18" s="68"/>
    </row>
    <row r="19" spans="1:12" x14ac:dyDescent="0.45">
      <c r="A19" s="2">
        <f t="shared" si="0"/>
        <v>305</v>
      </c>
      <c r="B19" s="111">
        <f>基本入力!$B$3</f>
        <v>0</v>
      </c>
      <c r="C19" s="110" t="s">
        <v>188</v>
      </c>
      <c r="D19" s="50"/>
      <c r="E19" s="50"/>
      <c r="F19" s="50"/>
      <c r="G19" s="80"/>
      <c r="H19" s="65"/>
    </row>
    <row r="20" spans="1:12" x14ac:dyDescent="0.45">
      <c r="A20" s="2">
        <f t="shared" si="0"/>
        <v>306</v>
      </c>
      <c r="B20" s="112"/>
      <c r="C20" s="110"/>
      <c r="D20" s="67"/>
      <c r="E20" s="67"/>
      <c r="F20" s="67"/>
      <c r="G20" s="82"/>
      <c r="H20" s="68"/>
    </row>
    <row r="21" spans="1:12" x14ac:dyDescent="0.45">
      <c r="A21" s="2">
        <f t="shared" si="0"/>
        <v>307</v>
      </c>
      <c r="B21" s="111">
        <f>基本入力!$B$3</f>
        <v>0</v>
      </c>
      <c r="C21" s="110" t="s">
        <v>189</v>
      </c>
      <c r="D21" s="50"/>
      <c r="E21" s="50"/>
      <c r="F21" s="50"/>
      <c r="G21" s="80"/>
      <c r="H21" s="65"/>
    </row>
    <row r="22" spans="1:12" x14ac:dyDescent="0.45">
      <c r="A22" s="2">
        <f t="shared" si="0"/>
        <v>308</v>
      </c>
      <c r="B22" s="112"/>
      <c r="C22" s="110"/>
      <c r="D22" s="67"/>
      <c r="E22" s="67"/>
      <c r="F22" s="67"/>
      <c r="G22" s="82"/>
      <c r="H22" s="68"/>
    </row>
    <row r="23" spans="1:12" x14ac:dyDescent="0.45">
      <c r="A23" s="2">
        <f t="shared" si="0"/>
        <v>309</v>
      </c>
      <c r="B23" s="111">
        <f>基本入力!$B$3</f>
        <v>0</v>
      </c>
      <c r="C23" s="110" t="s">
        <v>190</v>
      </c>
      <c r="D23" s="50"/>
      <c r="E23" s="50"/>
      <c r="F23" s="50"/>
      <c r="G23" s="80"/>
      <c r="H23" s="65"/>
    </row>
    <row r="24" spans="1:12" x14ac:dyDescent="0.45">
      <c r="A24" s="2">
        <f t="shared" si="0"/>
        <v>310</v>
      </c>
      <c r="B24" s="112"/>
      <c r="C24" s="110"/>
      <c r="D24" s="67"/>
      <c r="E24" s="67"/>
      <c r="F24" s="67"/>
      <c r="G24" s="82"/>
      <c r="H24" s="68"/>
    </row>
    <row r="25" spans="1:12" ht="18.75" customHeight="1" x14ac:dyDescent="0.45">
      <c r="A25" s="2">
        <f t="shared" si="0"/>
        <v>311</v>
      </c>
      <c r="B25" s="111">
        <f>基本入力!$B$3</f>
        <v>0</v>
      </c>
      <c r="C25" s="110" t="s">
        <v>191</v>
      </c>
      <c r="D25" s="50"/>
      <c r="E25" s="50"/>
      <c r="F25" s="50"/>
      <c r="G25" s="80"/>
      <c r="H25" s="65"/>
      <c r="L25" s="42"/>
    </row>
    <row r="26" spans="1:12" ht="18.75" customHeight="1" x14ac:dyDescent="0.45">
      <c r="A26" s="2">
        <f t="shared" si="0"/>
        <v>312</v>
      </c>
      <c r="B26" s="112"/>
      <c r="C26" s="110"/>
      <c r="D26" s="67"/>
      <c r="E26" s="67"/>
      <c r="F26" s="67"/>
      <c r="G26" s="82"/>
      <c r="H26" s="68"/>
    </row>
    <row r="27" spans="1:12" ht="18.75" customHeight="1" x14ac:dyDescent="0.45">
      <c r="A27" s="2">
        <f t="shared" si="0"/>
        <v>313</v>
      </c>
      <c r="B27" s="111">
        <f>基本入力!$B$3</f>
        <v>0</v>
      </c>
      <c r="C27" s="110" t="s">
        <v>192</v>
      </c>
      <c r="D27" s="50"/>
      <c r="E27" s="50"/>
      <c r="F27" s="50"/>
      <c r="G27" s="80"/>
      <c r="H27" s="65"/>
    </row>
    <row r="28" spans="1:12" x14ac:dyDescent="0.45">
      <c r="A28" s="2">
        <f t="shared" si="0"/>
        <v>314</v>
      </c>
      <c r="B28" s="112"/>
      <c r="C28" s="110"/>
      <c r="D28" s="67"/>
      <c r="E28" s="67"/>
      <c r="F28" s="67"/>
      <c r="G28" s="82"/>
      <c r="H28" s="68"/>
    </row>
    <row r="29" spans="1:12" x14ac:dyDescent="0.45">
      <c r="A29" s="2">
        <f t="shared" si="0"/>
        <v>315</v>
      </c>
      <c r="B29" s="111">
        <f>基本入力!$B$3</f>
        <v>0</v>
      </c>
      <c r="C29" s="110" t="s">
        <v>193</v>
      </c>
      <c r="D29" s="50"/>
      <c r="E29" s="50"/>
      <c r="F29" s="50"/>
      <c r="G29" s="80"/>
      <c r="H29" s="65"/>
    </row>
    <row r="30" spans="1:12" x14ac:dyDescent="0.45">
      <c r="A30" s="2">
        <f t="shared" si="0"/>
        <v>316</v>
      </c>
      <c r="B30" s="112"/>
      <c r="C30" s="110"/>
      <c r="D30" s="67"/>
      <c r="E30" s="67"/>
      <c r="F30" s="67"/>
      <c r="G30" s="82"/>
      <c r="H30" s="68"/>
    </row>
    <row r="31" spans="1:12" x14ac:dyDescent="0.45">
      <c r="A31" s="2">
        <f t="shared" si="0"/>
        <v>317</v>
      </c>
      <c r="B31" s="111">
        <f>基本入力!$B$3</f>
        <v>0</v>
      </c>
      <c r="C31" s="110" t="s">
        <v>194</v>
      </c>
      <c r="D31" s="50"/>
      <c r="E31" s="50"/>
      <c r="F31" s="50"/>
      <c r="G31" s="80"/>
      <c r="H31" s="65"/>
    </row>
    <row r="32" spans="1:12" x14ac:dyDescent="0.45">
      <c r="A32" s="2">
        <f t="shared" si="0"/>
        <v>318</v>
      </c>
      <c r="B32" s="112"/>
      <c r="C32" s="110"/>
      <c r="D32" s="67"/>
      <c r="E32" s="67"/>
      <c r="F32" s="67"/>
      <c r="G32" s="82"/>
      <c r="H32" s="68"/>
    </row>
    <row r="33" spans="1:8" x14ac:dyDescent="0.45">
      <c r="A33" s="2">
        <f t="shared" si="0"/>
        <v>319</v>
      </c>
      <c r="B33" s="111">
        <f>基本入力!$B$3</f>
        <v>0</v>
      </c>
      <c r="C33" s="110" t="s">
        <v>195</v>
      </c>
      <c r="D33" s="50"/>
      <c r="E33" s="50"/>
      <c r="F33" s="50"/>
      <c r="G33" s="80"/>
      <c r="H33" s="65"/>
    </row>
    <row r="34" spans="1:8" x14ac:dyDescent="0.45">
      <c r="A34" s="2">
        <f t="shared" si="0"/>
        <v>320</v>
      </c>
      <c r="B34" s="112"/>
      <c r="C34" s="110"/>
      <c r="D34" s="67"/>
      <c r="E34" s="67"/>
      <c r="F34" s="67"/>
      <c r="G34" s="82"/>
      <c r="H34" s="68"/>
    </row>
    <row r="35" spans="1:8" x14ac:dyDescent="0.45">
      <c r="A35" s="2">
        <f t="shared" si="0"/>
        <v>321</v>
      </c>
      <c r="B35" s="111">
        <f>基本入力!$B$3</f>
        <v>0</v>
      </c>
      <c r="C35" s="110" t="s">
        <v>196</v>
      </c>
      <c r="D35" s="50"/>
      <c r="E35" s="50"/>
      <c r="F35" s="50"/>
      <c r="G35" s="80"/>
      <c r="H35" s="65"/>
    </row>
    <row r="36" spans="1:8" x14ac:dyDescent="0.45">
      <c r="A36" s="2">
        <f t="shared" si="0"/>
        <v>322</v>
      </c>
      <c r="B36" s="112"/>
      <c r="C36" s="110"/>
      <c r="D36" s="67"/>
      <c r="E36" s="67"/>
      <c r="F36" s="67"/>
      <c r="G36" s="82"/>
      <c r="H36" s="68"/>
    </row>
    <row r="37" spans="1:8" x14ac:dyDescent="0.45">
      <c r="A37" s="2">
        <f t="shared" si="0"/>
        <v>323</v>
      </c>
      <c r="B37" s="111">
        <f>基本入力!$B$3</f>
        <v>0</v>
      </c>
      <c r="C37" s="110" t="s">
        <v>197</v>
      </c>
      <c r="D37" s="50"/>
      <c r="E37" s="50"/>
      <c r="F37" s="50"/>
      <c r="G37" s="80"/>
      <c r="H37" s="65"/>
    </row>
    <row r="38" spans="1:8" x14ac:dyDescent="0.45">
      <c r="A38" s="2">
        <f t="shared" si="0"/>
        <v>324</v>
      </c>
      <c r="B38" s="112"/>
      <c r="C38" s="110"/>
      <c r="D38" s="67"/>
      <c r="E38" s="67"/>
      <c r="F38" s="67"/>
      <c r="G38" s="82"/>
      <c r="H38" s="68"/>
    </row>
    <row r="39" spans="1:8" x14ac:dyDescent="0.45">
      <c r="A39" s="2">
        <f t="shared" si="0"/>
        <v>325</v>
      </c>
      <c r="B39" s="111">
        <f>基本入力!$B$3</f>
        <v>0</v>
      </c>
      <c r="C39" s="110" t="s">
        <v>198</v>
      </c>
      <c r="D39" s="50"/>
      <c r="E39" s="50"/>
      <c r="F39" s="50"/>
      <c r="G39" s="80"/>
      <c r="H39" s="65"/>
    </row>
    <row r="40" spans="1:8" x14ac:dyDescent="0.45">
      <c r="A40" s="2">
        <f t="shared" si="0"/>
        <v>326</v>
      </c>
      <c r="B40" s="112"/>
      <c r="C40" s="110"/>
      <c r="D40" s="67"/>
      <c r="E40" s="67"/>
      <c r="F40" s="67"/>
      <c r="G40" s="82"/>
      <c r="H40" s="68"/>
    </row>
    <row r="41" spans="1:8" x14ac:dyDescent="0.45">
      <c r="A41" s="2">
        <f t="shared" si="0"/>
        <v>327</v>
      </c>
      <c r="B41" s="111">
        <f>基本入力!$B$3</f>
        <v>0</v>
      </c>
      <c r="C41" s="110" t="s">
        <v>199</v>
      </c>
      <c r="D41" s="50"/>
      <c r="E41" s="50"/>
      <c r="F41" s="50"/>
      <c r="G41" s="80"/>
      <c r="H41" s="65"/>
    </row>
    <row r="42" spans="1:8" x14ac:dyDescent="0.45">
      <c r="A42" s="2">
        <f t="shared" si="0"/>
        <v>328</v>
      </c>
      <c r="B42" s="112"/>
      <c r="C42" s="110"/>
      <c r="D42" s="67"/>
      <c r="E42" s="67"/>
      <c r="F42" s="67"/>
      <c r="G42" s="82"/>
      <c r="H42" s="68"/>
    </row>
    <row r="43" spans="1:8" x14ac:dyDescent="0.45">
      <c r="A43" s="2">
        <f t="shared" si="0"/>
        <v>329</v>
      </c>
      <c r="B43" s="111">
        <f>基本入力!$B$3</f>
        <v>0</v>
      </c>
      <c r="C43" s="110" t="s">
        <v>200</v>
      </c>
      <c r="D43" s="50"/>
      <c r="E43" s="50"/>
      <c r="F43" s="50"/>
      <c r="G43" s="80"/>
      <c r="H43" s="65"/>
    </row>
    <row r="44" spans="1:8" x14ac:dyDescent="0.45">
      <c r="A44" s="2">
        <f t="shared" si="0"/>
        <v>330</v>
      </c>
      <c r="B44" s="112"/>
      <c r="C44" s="110"/>
      <c r="D44" s="67"/>
      <c r="E44" s="67"/>
      <c r="F44" s="67"/>
      <c r="G44" s="82"/>
      <c r="H44" s="68"/>
    </row>
    <row r="45" spans="1:8" x14ac:dyDescent="0.45">
      <c r="A45" s="2">
        <f t="shared" si="0"/>
        <v>331</v>
      </c>
      <c r="B45" s="111">
        <f>基本入力!$B$3</f>
        <v>0</v>
      </c>
      <c r="C45" s="110" t="s">
        <v>201</v>
      </c>
      <c r="D45" s="50"/>
      <c r="E45" s="50"/>
      <c r="F45" s="50"/>
      <c r="G45" s="80"/>
      <c r="H45" s="65"/>
    </row>
    <row r="46" spans="1:8" x14ac:dyDescent="0.45">
      <c r="A46" s="2">
        <f t="shared" si="0"/>
        <v>332</v>
      </c>
      <c r="B46" s="112"/>
      <c r="C46" s="110"/>
      <c r="D46" s="67"/>
      <c r="E46" s="67"/>
      <c r="F46" s="67"/>
      <c r="G46" s="82"/>
      <c r="H46" s="68"/>
    </row>
    <row r="47" spans="1:8" x14ac:dyDescent="0.45">
      <c r="A47" s="2">
        <f t="shared" si="0"/>
        <v>333</v>
      </c>
      <c r="B47" s="111">
        <f>基本入力!$B$3</f>
        <v>0</v>
      </c>
      <c r="C47" s="110" t="s">
        <v>202</v>
      </c>
      <c r="D47" s="50"/>
      <c r="E47" s="50"/>
      <c r="F47" s="50"/>
      <c r="G47" s="80"/>
      <c r="H47" s="65"/>
    </row>
    <row r="48" spans="1:8" x14ac:dyDescent="0.45">
      <c r="A48" s="2">
        <f t="shared" si="0"/>
        <v>334</v>
      </c>
      <c r="B48" s="112"/>
      <c r="C48" s="110"/>
      <c r="D48" s="67"/>
      <c r="E48" s="67"/>
      <c r="F48" s="67"/>
      <c r="G48" s="82"/>
      <c r="H48" s="68"/>
    </row>
    <row r="49" spans="1:8" x14ac:dyDescent="0.45">
      <c r="A49" s="2">
        <f t="shared" si="0"/>
        <v>335</v>
      </c>
      <c r="B49" s="111">
        <f>基本入力!$B$3</f>
        <v>0</v>
      </c>
      <c r="C49" s="110" t="s">
        <v>203</v>
      </c>
      <c r="D49" s="50"/>
      <c r="E49" s="50"/>
      <c r="F49" s="50"/>
      <c r="G49" s="80"/>
      <c r="H49" s="65"/>
    </row>
    <row r="50" spans="1:8" x14ac:dyDescent="0.45">
      <c r="A50" s="2">
        <f t="shared" si="0"/>
        <v>336</v>
      </c>
      <c r="B50" s="112"/>
      <c r="C50" s="110"/>
      <c r="D50" s="67"/>
      <c r="E50" s="67"/>
      <c r="F50" s="67"/>
      <c r="G50" s="82"/>
      <c r="H50" s="68"/>
    </row>
    <row r="51" spans="1:8" x14ac:dyDescent="0.45">
      <c r="A51" s="2">
        <f t="shared" si="0"/>
        <v>337</v>
      </c>
      <c r="B51" s="111">
        <f>基本入力!$B$3</f>
        <v>0</v>
      </c>
      <c r="C51" s="110" t="s">
        <v>204</v>
      </c>
      <c r="D51" s="50"/>
      <c r="E51" s="50"/>
      <c r="F51" s="50"/>
      <c r="G51" s="80"/>
      <c r="H51" s="65"/>
    </row>
    <row r="52" spans="1:8" x14ac:dyDescent="0.45">
      <c r="A52" s="2">
        <f t="shared" si="0"/>
        <v>338</v>
      </c>
      <c r="B52" s="112"/>
      <c r="C52" s="110"/>
      <c r="D52" s="67"/>
      <c r="E52" s="67"/>
      <c r="F52" s="67"/>
      <c r="G52" s="82"/>
      <c r="H52" s="68"/>
    </row>
    <row r="53" spans="1:8" x14ac:dyDescent="0.45">
      <c r="A53" s="2">
        <f t="shared" si="0"/>
        <v>339</v>
      </c>
      <c r="B53" s="111">
        <f>基本入力!$B$3</f>
        <v>0</v>
      </c>
      <c r="C53" s="110" t="s">
        <v>205</v>
      </c>
      <c r="D53" s="50"/>
      <c r="E53" s="50"/>
      <c r="F53" s="50"/>
      <c r="G53" s="80"/>
      <c r="H53" s="65"/>
    </row>
    <row r="54" spans="1:8" x14ac:dyDescent="0.45">
      <c r="A54" s="2">
        <f t="shared" si="0"/>
        <v>340</v>
      </c>
      <c r="B54" s="112"/>
      <c r="C54" s="110"/>
      <c r="D54" s="67"/>
      <c r="E54" s="67"/>
      <c r="F54" s="67"/>
      <c r="G54" s="82"/>
      <c r="H54" s="68"/>
    </row>
    <row r="55" spans="1:8" x14ac:dyDescent="0.45">
      <c r="A55" s="2">
        <f t="shared" si="0"/>
        <v>341</v>
      </c>
      <c r="B55" s="111">
        <f>基本入力!$B$3</f>
        <v>0</v>
      </c>
      <c r="C55" s="110" t="s">
        <v>206</v>
      </c>
      <c r="D55" s="50"/>
      <c r="E55" s="50"/>
      <c r="F55" s="50"/>
      <c r="G55" s="80"/>
      <c r="H55" s="65"/>
    </row>
    <row r="56" spans="1:8" x14ac:dyDescent="0.45">
      <c r="A56" s="2">
        <f t="shared" si="0"/>
        <v>342</v>
      </c>
      <c r="B56" s="112"/>
      <c r="C56" s="110"/>
      <c r="D56" s="67"/>
      <c r="E56" s="67"/>
      <c r="F56" s="67"/>
      <c r="G56" s="82"/>
      <c r="H56" s="68"/>
    </row>
    <row r="57" spans="1:8" x14ac:dyDescent="0.45">
      <c r="A57" s="2">
        <f t="shared" si="0"/>
        <v>343</v>
      </c>
      <c r="B57" s="111">
        <f>基本入力!$B$3</f>
        <v>0</v>
      </c>
      <c r="C57" s="110" t="s">
        <v>207</v>
      </c>
      <c r="D57" s="50"/>
      <c r="E57" s="50"/>
      <c r="F57" s="50"/>
      <c r="G57" s="80"/>
      <c r="H57" s="65"/>
    </row>
    <row r="58" spans="1:8" x14ac:dyDescent="0.45">
      <c r="A58" s="2">
        <f t="shared" si="0"/>
        <v>344</v>
      </c>
      <c r="B58" s="112"/>
      <c r="C58" s="110"/>
      <c r="D58" s="67"/>
      <c r="E58" s="67"/>
      <c r="F58" s="67"/>
      <c r="G58" s="82"/>
      <c r="H58" s="68"/>
    </row>
    <row r="59" spans="1:8" x14ac:dyDescent="0.45">
      <c r="A59" s="2">
        <f t="shared" si="0"/>
        <v>345</v>
      </c>
      <c r="B59" s="111">
        <f>基本入力!$B$3</f>
        <v>0</v>
      </c>
      <c r="C59" s="110" t="s">
        <v>208</v>
      </c>
      <c r="D59" s="50"/>
      <c r="E59" s="50"/>
      <c r="F59" s="50"/>
      <c r="G59" s="80"/>
      <c r="H59" s="65"/>
    </row>
    <row r="60" spans="1:8" x14ac:dyDescent="0.45">
      <c r="A60" s="2">
        <f t="shared" si="0"/>
        <v>346</v>
      </c>
      <c r="B60" s="112"/>
      <c r="C60" s="110"/>
      <c r="D60" s="67"/>
      <c r="E60" s="67"/>
      <c r="F60" s="67"/>
      <c r="G60" s="82"/>
      <c r="H60" s="68"/>
    </row>
    <row r="61" spans="1:8" x14ac:dyDescent="0.45">
      <c r="A61" s="2">
        <f t="shared" si="0"/>
        <v>347</v>
      </c>
      <c r="B61" s="111">
        <f>基本入力!$B$3</f>
        <v>0</v>
      </c>
      <c r="C61" s="110" t="s">
        <v>209</v>
      </c>
      <c r="D61" s="50"/>
      <c r="E61" s="50"/>
      <c r="F61" s="50"/>
      <c r="G61" s="80"/>
      <c r="H61" s="65"/>
    </row>
    <row r="62" spans="1:8" x14ac:dyDescent="0.45">
      <c r="A62" s="2">
        <f t="shared" si="0"/>
        <v>348</v>
      </c>
      <c r="B62" s="112"/>
      <c r="C62" s="110"/>
      <c r="D62" s="67"/>
      <c r="E62" s="67"/>
      <c r="F62" s="67"/>
      <c r="G62" s="82"/>
      <c r="H62" s="68"/>
    </row>
    <row r="63" spans="1:8" x14ac:dyDescent="0.45">
      <c r="A63" s="2">
        <f t="shared" si="0"/>
        <v>349</v>
      </c>
      <c r="B63" s="111">
        <f>基本入力!$B$3</f>
        <v>0</v>
      </c>
      <c r="C63" s="110" t="s">
        <v>210</v>
      </c>
      <c r="D63" s="50"/>
      <c r="E63" s="50"/>
      <c r="F63" s="50"/>
      <c r="G63" s="80"/>
      <c r="H63" s="65"/>
    </row>
    <row r="64" spans="1:8" x14ac:dyDescent="0.45">
      <c r="A64" s="2">
        <f t="shared" si="0"/>
        <v>350</v>
      </c>
      <c r="B64" s="112"/>
      <c r="C64" s="110"/>
      <c r="D64" s="67"/>
      <c r="E64" s="67"/>
      <c r="F64" s="67"/>
      <c r="G64" s="82"/>
      <c r="H64" s="68"/>
    </row>
    <row r="65" spans="1:8" x14ac:dyDescent="0.45">
      <c r="A65" s="2">
        <f t="shared" si="0"/>
        <v>351</v>
      </c>
      <c r="B65" s="111">
        <f>基本入力!$B$3</f>
        <v>0</v>
      </c>
      <c r="C65" s="110" t="s">
        <v>211</v>
      </c>
      <c r="D65" s="50"/>
      <c r="E65" s="50"/>
      <c r="F65" s="50"/>
      <c r="G65" s="80"/>
      <c r="H65" s="65"/>
    </row>
    <row r="66" spans="1:8" ht="18.600000000000001" thickBot="1" x14ac:dyDescent="0.5">
      <c r="A66" s="2">
        <f t="shared" si="0"/>
        <v>352</v>
      </c>
      <c r="B66" s="113"/>
      <c r="C66" s="114"/>
      <c r="D66" s="71"/>
      <c r="E66" s="71"/>
      <c r="F66" s="71"/>
      <c r="G66" s="84"/>
      <c r="H66" s="72"/>
    </row>
  </sheetData>
  <sheetProtection sheet="1" objects="1" scenarios="1"/>
  <mergeCells count="61">
    <mergeCell ref="B1:I1"/>
    <mergeCell ref="B6:F6"/>
    <mergeCell ref="B17:B18"/>
    <mergeCell ref="B13:B14"/>
    <mergeCell ref="C13:C14"/>
    <mergeCell ref="B7:H7"/>
    <mergeCell ref="B9:B10"/>
    <mergeCell ref="C9:C10"/>
    <mergeCell ref="B11:B12"/>
    <mergeCell ref="C11:C12"/>
    <mergeCell ref="B15:B16"/>
    <mergeCell ref="C15:C16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5:B46"/>
    <mergeCell ref="C45:C46"/>
    <mergeCell ref="B47:B48"/>
    <mergeCell ref="C47:C48"/>
    <mergeCell ref="B49:B50"/>
    <mergeCell ref="C49:C50"/>
    <mergeCell ref="B51:B52"/>
    <mergeCell ref="C51:C52"/>
    <mergeCell ref="B53:B54"/>
    <mergeCell ref="C53:C54"/>
    <mergeCell ref="B55:B56"/>
    <mergeCell ref="C55:C56"/>
    <mergeCell ref="B63:B64"/>
    <mergeCell ref="C63:C64"/>
    <mergeCell ref="B65:B66"/>
    <mergeCell ref="C65:C66"/>
    <mergeCell ref="B57:B58"/>
    <mergeCell ref="C57:C58"/>
    <mergeCell ref="B59:B60"/>
    <mergeCell ref="C59:C60"/>
    <mergeCell ref="B61:B62"/>
    <mergeCell ref="C61:C62"/>
  </mergeCells>
  <phoneticPr fontId="2"/>
  <conditionalFormatting sqref="B9 B11 B13 B15 B17 B19 B21 B23 B25 B27 B29 B31 B33 B35 B37 B39 B41 B43 B45 B47 B49 B51 B53 B55 B57 B59 B61 B63 B65">
    <cfRule type="containsText" dxfId="62" priority="1" operator="containsText" text="釧根">
      <formula>NOT(ISERROR(SEARCH("釧根",B9)))</formula>
    </cfRule>
    <cfRule type="containsText" dxfId="61" priority="2" operator="containsText" text="十勝">
      <formula>NOT(ISERROR(SEARCH("十勝",B9)))</formula>
    </cfRule>
    <cfRule type="containsText" dxfId="60" priority="3" operator="containsText" text="北見">
      <formula>NOT(ISERROR(SEARCH("北見",B9)))</formula>
    </cfRule>
    <cfRule type="containsText" dxfId="59" priority="4" operator="containsText" text="名寄">
      <formula>NOT(ISERROR(SEARCH("名寄",B9)))</formula>
    </cfRule>
    <cfRule type="containsText" dxfId="58" priority="5" operator="containsText" text="旭川">
      <formula>NOT(ISERROR(SEARCH("旭川",B9)))</formula>
    </cfRule>
    <cfRule type="containsText" dxfId="57" priority="6" operator="containsText" text="北空知">
      <formula>NOT(ISERROR(SEARCH("北空知",B9)))</formula>
    </cfRule>
    <cfRule type="containsText" dxfId="56" priority="7" operator="containsText" text="南空知">
      <formula>NOT(ISERROR(SEARCH("南空知",B9)))</formula>
    </cfRule>
    <cfRule type="containsText" dxfId="55" priority="8" operator="containsText" text="札幌">
      <formula>NOT(ISERROR(SEARCH("札幌",B9)))</formula>
    </cfRule>
    <cfRule type="containsText" dxfId="54" priority="9" operator="containsText" text="小樽">
      <formula>NOT(ISERROR(SEARCH("小樽",B9)))</formula>
    </cfRule>
    <cfRule type="containsText" dxfId="53" priority="10" operator="containsText" text="苫小牧">
      <formula>NOT(ISERROR(SEARCH("苫小牧",B9)))</formula>
    </cfRule>
    <cfRule type="containsText" dxfId="52" priority="11" operator="containsText" text="函館">
      <formula>NOT(ISERROR(SEARCH("函館",B9)))</formula>
    </cfRule>
    <cfRule type="containsText" dxfId="51" priority="12" operator="containsText" text="室蘭">
      <formula>NOT(ISERROR(SEARCH("室蘭",B9)))</formula>
    </cfRule>
  </conditionalFormatting>
  <conditionalFormatting sqref="D9:D66">
    <cfRule type="beginsWith" dxfId="50" priority="13" operator="beginsWith" text="　">
      <formula>LEFT(D9,LEN("　"))="　"</formula>
    </cfRule>
    <cfRule type="beginsWith" dxfId="49" priority="14" operator="beginsWith" text=" ">
      <formula>LEFT(D9,LEN(" "))=" "</formula>
    </cfRule>
  </conditionalFormatting>
  <conditionalFormatting sqref="D9:H66">
    <cfRule type="containsBlanks" dxfId="48" priority="15">
      <formula>LEN(TRIM(D9))=0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64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123E-F545-4D81-B2BA-E71185E76532}">
  <dimension ref="A1:P253"/>
  <sheetViews>
    <sheetView zoomScaleNormal="100" workbookViewId="0">
      <selection activeCell="R254" sqref="R254"/>
    </sheetView>
  </sheetViews>
  <sheetFormatPr defaultColWidth="9" defaultRowHeight="18" x14ac:dyDescent="0.45"/>
  <cols>
    <col min="1" max="1" width="7.09765625" style="85" bestFit="1" customWidth="1"/>
    <col min="2" max="4" width="9" style="85"/>
    <col min="5" max="5" width="11.59765625" style="85" bestFit="1" customWidth="1"/>
    <col min="6" max="6" width="9.3984375" style="85" bestFit="1" customWidth="1"/>
    <col min="7" max="7" width="8.59765625" style="85" bestFit="1" customWidth="1"/>
    <col min="8" max="9" width="12.5" style="85" bestFit="1" customWidth="1"/>
    <col min="10" max="10" width="9" style="85"/>
    <col min="11" max="11" width="9.8984375" style="85" customWidth="1"/>
    <col min="12" max="14" width="9" style="85"/>
    <col min="15" max="15" width="25.19921875" style="85" customWidth="1"/>
    <col min="16" max="16" width="6.5" style="85" bestFit="1" customWidth="1"/>
    <col min="17" max="16384" width="9" style="85"/>
  </cols>
  <sheetData>
    <row r="1" spans="1:16" x14ac:dyDescent="0.45">
      <c r="A1" s="118" t="s">
        <v>229</v>
      </c>
      <c r="B1" s="118"/>
      <c r="D1" s="85" t="s">
        <v>230</v>
      </c>
      <c r="E1" s="85" t="s">
        <v>231</v>
      </c>
      <c r="F1" s="85" t="s">
        <v>232</v>
      </c>
      <c r="G1" s="85" t="s">
        <v>233</v>
      </c>
      <c r="H1" s="85" t="s">
        <v>234</v>
      </c>
      <c r="I1" s="85" t="s">
        <v>235</v>
      </c>
      <c r="J1" s="85" t="s">
        <v>236</v>
      </c>
      <c r="K1" s="85" t="s">
        <v>15</v>
      </c>
      <c r="M1" s="118" t="s">
        <v>212</v>
      </c>
      <c r="N1" s="118"/>
      <c r="O1" s="118"/>
    </row>
    <row r="2" spans="1:16" x14ac:dyDescent="0.45">
      <c r="A2" s="85" t="s">
        <v>217</v>
      </c>
      <c r="B2" s="85">
        <v>10</v>
      </c>
      <c r="D2" s="85" t="e">
        <f>INT(CONCATENATE(VLOOKUP(基本入力!$B$3,名簿!$A$2:$B$13,2,FALSE),'BS,BD'!A9))</f>
        <v>#N/A</v>
      </c>
      <c r="E2" s="85">
        <f>'BS,BD'!I9</f>
        <v>0</v>
      </c>
      <c r="F2" s="85" t="e">
        <f>MID('BS,BD'!D9,1,FIND("　",'BS,BD'!D9,1)-1)</f>
        <v>#VALUE!</v>
      </c>
      <c r="G2" s="85" t="e">
        <f>MID('BS,BD'!D9,FIND("　",'BS,BD'!D9,1)+1,99)</f>
        <v>#VALUE!</v>
      </c>
      <c r="H2" s="85" t="e">
        <f>MID('BS,BD'!E9,1,FIND("　",'BS,BD'!E9,1)-1)</f>
        <v>#VALUE!</v>
      </c>
      <c r="I2" s="85" t="e">
        <f>MID('BS,BD'!E9,FIND("　",'BS,BD'!E9,1)+1,99)</f>
        <v>#VALUE!</v>
      </c>
      <c r="J2" s="85">
        <f>'BS,BD'!F9</f>
        <v>0</v>
      </c>
      <c r="K2" s="85" t="str">
        <f>CONCATENATE("(",'BS,BD'!G9,")")</f>
        <v>()</v>
      </c>
      <c r="M2" s="63">
        <f>基本入力!$B$3</f>
        <v>0</v>
      </c>
      <c r="N2" s="86" t="str">
        <f>'BS,BD'!C9</f>
        <v>BS推</v>
      </c>
      <c r="O2" s="87" t="e">
        <f>CONCATENATE(F2,"　",G2,J2,K2)</f>
        <v>#VALUE!</v>
      </c>
      <c r="P2" s="87" t="e">
        <f>D2</f>
        <v>#N/A</v>
      </c>
    </row>
    <row r="3" spans="1:16" x14ac:dyDescent="0.45">
      <c r="A3" s="85" t="s">
        <v>218</v>
      </c>
      <c r="B3" s="85">
        <v>11</v>
      </c>
      <c r="D3" s="85" t="e">
        <f>INT(CONCATENATE(VLOOKUP(基本入力!$B$3,名簿!$A$2:$B$13,2,FALSE),'BS,BD'!A10))</f>
        <v>#N/A</v>
      </c>
      <c r="E3" s="85">
        <f>'BS,BD'!I10</f>
        <v>0</v>
      </c>
      <c r="F3" s="85" t="e">
        <f>MID('BS,BD'!D10,1,FIND("　",'BS,BD'!D10,1)-1)</f>
        <v>#VALUE!</v>
      </c>
      <c r="G3" s="85" t="e">
        <f>MID('BS,BD'!D10,FIND("　",'BS,BD'!D10,1)+1,99)</f>
        <v>#VALUE!</v>
      </c>
      <c r="H3" s="85" t="e">
        <f>MID('BS,BD'!E10,1,FIND("　",'BS,BD'!E10,1)-1)</f>
        <v>#VALUE!</v>
      </c>
      <c r="I3" s="85" t="e">
        <f>MID('BS,BD'!E10,FIND("　",'BS,BD'!E10,1)+1,99)</f>
        <v>#VALUE!</v>
      </c>
      <c r="J3" s="85">
        <f>'BS,BD'!F10</f>
        <v>0</v>
      </c>
      <c r="K3" s="85" t="str">
        <f>CONCATENATE("(",'BS,BD'!G10,")")</f>
        <v>()</v>
      </c>
      <c r="M3" s="63">
        <f>基本入力!$B$3</f>
        <v>0</v>
      </c>
      <c r="N3" s="86" t="str">
        <f>'BS,BD'!C10</f>
        <v>BS推</v>
      </c>
      <c r="O3" s="87" t="e">
        <f t="shared" ref="O3:O14" si="0">CONCATENATE(F3,"　",G3,J3,K3)</f>
        <v>#VALUE!</v>
      </c>
      <c r="P3" s="87" t="e">
        <f t="shared" ref="P3:P14" si="1">D3</f>
        <v>#N/A</v>
      </c>
    </row>
    <row r="4" spans="1:16" x14ac:dyDescent="0.45">
      <c r="A4" s="85" t="s">
        <v>219</v>
      </c>
      <c r="B4" s="85">
        <v>12</v>
      </c>
      <c r="D4" s="85" t="e">
        <f>INT(CONCATENATE(VLOOKUP(基本入力!$B$3,名簿!$A$2:$B$13,2,FALSE),'BS,BD'!A11))</f>
        <v>#N/A</v>
      </c>
      <c r="E4" s="85">
        <f>'BS,BD'!I11</f>
        <v>0</v>
      </c>
      <c r="F4" s="85" t="e">
        <f>MID('BS,BD'!D11,1,FIND("　",'BS,BD'!D11,1)-1)</f>
        <v>#VALUE!</v>
      </c>
      <c r="G4" s="85" t="e">
        <f>MID('BS,BD'!D11,FIND("　",'BS,BD'!D11,1)+1,99)</f>
        <v>#VALUE!</v>
      </c>
      <c r="H4" s="85" t="e">
        <f>MID('BS,BD'!E11,1,FIND("　",'BS,BD'!E11,1)-1)</f>
        <v>#VALUE!</v>
      </c>
      <c r="I4" s="85" t="e">
        <f>MID('BS,BD'!E11,FIND("　",'BS,BD'!E11,1)+1,99)</f>
        <v>#VALUE!</v>
      </c>
      <c r="J4" s="85">
        <f>'BS,BD'!F11</f>
        <v>0</v>
      </c>
      <c r="K4" s="85" t="str">
        <f>CONCATENATE("(",'BS,BD'!G11,")")</f>
        <v>()</v>
      </c>
      <c r="M4" s="63">
        <f>基本入力!$B$3</f>
        <v>0</v>
      </c>
      <c r="N4" s="86" t="str">
        <f>'BS,BD'!C11</f>
        <v>BS推</v>
      </c>
      <c r="O4" s="87" t="e">
        <f t="shared" si="0"/>
        <v>#VALUE!</v>
      </c>
      <c r="P4" s="87" t="e">
        <f t="shared" si="1"/>
        <v>#N/A</v>
      </c>
    </row>
    <row r="5" spans="1:16" x14ac:dyDescent="0.45">
      <c r="A5" s="85" t="s">
        <v>220</v>
      </c>
      <c r="B5" s="85">
        <v>13</v>
      </c>
      <c r="D5" s="85" t="e">
        <f>INT(CONCATENATE(VLOOKUP(基本入力!$B$3,名簿!$A$2:$B$13,2,FALSE),'BS,BD'!A12))</f>
        <v>#N/A</v>
      </c>
      <c r="E5" s="85">
        <f>'BS,BD'!I12</f>
        <v>0</v>
      </c>
      <c r="F5" s="85" t="e">
        <f>MID('BS,BD'!D12,1,FIND("　",'BS,BD'!D12,1)-1)</f>
        <v>#VALUE!</v>
      </c>
      <c r="G5" s="85" t="e">
        <f>MID('BS,BD'!D12,FIND("　",'BS,BD'!D12,1)+1,99)</f>
        <v>#VALUE!</v>
      </c>
      <c r="H5" s="85" t="e">
        <f>MID('BS,BD'!E12,1,FIND("　",'BS,BD'!E12,1)-1)</f>
        <v>#VALUE!</v>
      </c>
      <c r="I5" s="85" t="e">
        <f>MID('BS,BD'!E12,FIND("　",'BS,BD'!E12,1)+1,99)</f>
        <v>#VALUE!</v>
      </c>
      <c r="J5" s="85">
        <f>'BS,BD'!F12</f>
        <v>0</v>
      </c>
      <c r="K5" s="85" t="str">
        <f>CONCATENATE("(",'BS,BD'!G12,")")</f>
        <v>()</v>
      </c>
      <c r="M5" s="63">
        <f>基本入力!$B$3</f>
        <v>0</v>
      </c>
      <c r="N5" s="86" t="str">
        <f>'BS,BD'!C12</f>
        <v>BS推</v>
      </c>
      <c r="O5" s="87" t="e">
        <f t="shared" si="0"/>
        <v>#VALUE!</v>
      </c>
      <c r="P5" s="87" t="e">
        <f t="shared" si="1"/>
        <v>#N/A</v>
      </c>
    </row>
    <row r="6" spans="1:16" x14ac:dyDescent="0.45">
      <c r="A6" s="85" t="s">
        <v>221</v>
      </c>
      <c r="B6" s="85">
        <v>14</v>
      </c>
      <c r="D6" s="85" t="e">
        <f>INT(CONCATENATE(VLOOKUP(基本入力!$B$3,名簿!$A$2:$B$13,2,FALSE),'BS,BD'!A13))</f>
        <v>#N/A</v>
      </c>
      <c r="E6" s="85">
        <f>'BS,BD'!I13</f>
        <v>0</v>
      </c>
      <c r="F6" s="85" t="e">
        <f>MID('BS,BD'!D13,1,FIND("　",'BS,BD'!D13,1)-1)</f>
        <v>#VALUE!</v>
      </c>
      <c r="G6" s="85" t="e">
        <f>MID('BS,BD'!D13,FIND("　",'BS,BD'!D13,1)+1,99)</f>
        <v>#VALUE!</v>
      </c>
      <c r="H6" s="85" t="e">
        <f>MID('BS,BD'!E13,1,FIND("　",'BS,BD'!E13,1)-1)</f>
        <v>#VALUE!</v>
      </c>
      <c r="I6" s="85" t="e">
        <f>MID('BS,BD'!E13,FIND("　",'BS,BD'!E13,1)+1,99)</f>
        <v>#VALUE!</v>
      </c>
      <c r="J6" s="85">
        <f>'BS,BD'!F13</f>
        <v>0</v>
      </c>
      <c r="K6" s="85" t="str">
        <f>CONCATENATE("(",'BS,BD'!G13,")")</f>
        <v>()</v>
      </c>
      <c r="M6" s="63">
        <f>基本入力!$B$3</f>
        <v>0</v>
      </c>
      <c r="N6" s="86" t="str">
        <f>'BS,BD'!C13</f>
        <v>BS1</v>
      </c>
      <c r="O6" s="87" t="e">
        <f t="shared" si="0"/>
        <v>#VALUE!</v>
      </c>
      <c r="P6" s="87" t="e">
        <f t="shared" si="1"/>
        <v>#N/A</v>
      </c>
    </row>
    <row r="7" spans="1:16" x14ac:dyDescent="0.45">
      <c r="A7" s="85" t="s">
        <v>222</v>
      </c>
      <c r="B7" s="85">
        <v>15</v>
      </c>
      <c r="D7" s="85" t="e">
        <f>INT(CONCATENATE(VLOOKUP(基本入力!$B$3,名簿!$A$2:$B$13,2,FALSE),'BS,BD'!A14))</f>
        <v>#N/A</v>
      </c>
      <c r="E7" s="85">
        <f>'BS,BD'!I14</f>
        <v>0</v>
      </c>
      <c r="F7" s="85" t="e">
        <f>MID('BS,BD'!D14,1,FIND("　",'BS,BD'!D14,1)-1)</f>
        <v>#VALUE!</v>
      </c>
      <c r="G7" s="85" t="e">
        <f>MID('BS,BD'!D14,FIND("　",'BS,BD'!D14,1)+1,99)</f>
        <v>#VALUE!</v>
      </c>
      <c r="H7" s="85" t="e">
        <f>MID('BS,BD'!E14,1,FIND("　",'BS,BD'!E14,1)-1)</f>
        <v>#VALUE!</v>
      </c>
      <c r="I7" s="85" t="e">
        <f>MID('BS,BD'!E14,FIND("　",'BS,BD'!E14,1)+1,99)</f>
        <v>#VALUE!</v>
      </c>
      <c r="J7" s="85">
        <f>'BS,BD'!F14</f>
        <v>0</v>
      </c>
      <c r="K7" s="85" t="str">
        <f>CONCATENATE("(",'BS,BD'!G14,")")</f>
        <v>()</v>
      </c>
      <c r="M7" s="63">
        <f>基本入力!$B$3</f>
        <v>0</v>
      </c>
      <c r="N7" s="86" t="str">
        <f>'BS,BD'!C14</f>
        <v>BS2</v>
      </c>
      <c r="O7" s="87" t="e">
        <f t="shared" si="0"/>
        <v>#VALUE!</v>
      </c>
      <c r="P7" s="87" t="e">
        <f t="shared" si="1"/>
        <v>#N/A</v>
      </c>
    </row>
    <row r="8" spans="1:16" x14ac:dyDescent="0.45">
      <c r="A8" s="85" t="s">
        <v>223</v>
      </c>
      <c r="B8" s="85">
        <v>16</v>
      </c>
      <c r="D8" s="85" t="e">
        <f>INT(CONCATENATE(VLOOKUP(基本入力!$B$3,名簿!$A$2:$B$13,2,FALSE),'BS,BD'!A15))</f>
        <v>#N/A</v>
      </c>
      <c r="E8" s="85">
        <f>'BS,BD'!I15</f>
        <v>0</v>
      </c>
      <c r="F8" s="85" t="e">
        <f>MID('BS,BD'!D15,1,FIND("　",'BS,BD'!D15,1)-1)</f>
        <v>#VALUE!</v>
      </c>
      <c r="G8" s="85" t="e">
        <f>MID('BS,BD'!D15,FIND("　",'BS,BD'!D15,1)+1,99)</f>
        <v>#VALUE!</v>
      </c>
      <c r="H8" s="85" t="e">
        <f>MID('BS,BD'!E15,1,FIND("　",'BS,BD'!E15,1)-1)</f>
        <v>#VALUE!</v>
      </c>
      <c r="I8" s="85" t="e">
        <f>MID('BS,BD'!E15,FIND("　",'BS,BD'!E15,1)+1,99)</f>
        <v>#VALUE!</v>
      </c>
      <c r="J8" s="85">
        <f>'BS,BD'!F15</f>
        <v>0</v>
      </c>
      <c r="K8" s="85" t="str">
        <f>CONCATENATE("(",'BS,BD'!G15,")")</f>
        <v>()</v>
      </c>
      <c r="M8" s="63">
        <f>基本入力!$B$3</f>
        <v>0</v>
      </c>
      <c r="N8" s="86" t="str">
        <f>'BS,BD'!C15</f>
        <v>BS3</v>
      </c>
      <c r="O8" s="87" t="e">
        <f t="shared" si="0"/>
        <v>#VALUE!</v>
      </c>
      <c r="P8" s="87" t="e">
        <f t="shared" si="1"/>
        <v>#N/A</v>
      </c>
    </row>
    <row r="9" spans="1:16" x14ac:dyDescent="0.45">
      <c r="A9" s="85" t="s">
        <v>224</v>
      </c>
      <c r="B9" s="85">
        <v>17</v>
      </c>
      <c r="D9" s="85" t="e">
        <f>INT(CONCATENATE(VLOOKUP(基本入力!$B$3,名簿!$A$2:$B$13,2,FALSE),'BS,BD'!A16))</f>
        <v>#N/A</v>
      </c>
      <c r="E9" s="85">
        <f>'BS,BD'!I16</f>
        <v>0</v>
      </c>
      <c r="F9" s="85" t="e">
        <f>MID('BS,BD'!D16,1,FIND("　",'BS,BD'!D16,1)-1)</f>
        <v>#VALUE!</v>
      </c>
      <c r="G9" s="85" t="e">
        <f>MID('BS,BD'!D16,FIND("　",'BS,BD'!D16,1)+1,99)</f>
        <v>#VALUE!</v>
      </c>
      <c r="H9" s="85" t="e">
        <f>MID('BS,BD'!E16,1,FIND("　",'BS,BD'!E16,1)-1)</f>
        <v>#VALUE!</v>
      </c>
      <c r="I9" s="85" t="e">
        <f>MID('BS,BD'!E16,FIND("　",'BS,BD'!E16,1)+1,99)</f>
        <v>#VALUE!</v>
      </c>
      <c r="J9" s="85">
        <f>'BS,BD'!F16</f>
        <v>0</v>
      </c>
      <c r="K9" s="85" t="str">
        <f>CONCATENATE("(",'BS,BD'!G16,")")</f>
        <v>()</v>
      </c>
      <c r="M9" s="63">
        <f>基本入力!$B$3</f>
        <v>0</v>
      </c>
      <c r="N9" s="86" t="str">
        <f>'BS,BD'!C16</f>
        <v>BS4</v>
      </c>
      <c r="O9" s="87" t="e">
        <f t="shared" si="0"/>
        <v>#VALUE!</v>
      </c>
      <c r="P9" s="87" t="e">
        <f t="shared" si="1"/>
        <v>#N/A</v>
      </c>
    </row>
    <row r="10" spans="1:16" x14ac:dyDescent="0.45">
      <c r="A10" s="85" t="s">
        <v>225</v>
      </c>
      <c r="B10" s="85">
        <v>18</v>
      </c>
      <c r="D10" s="85" t="e">
        <f>INT(CONCATENATE(VLOOKUP(基本入力!$B$3,名簿!$A$2:$B$13,2,FALSE),'BS,BD'!A17))</f>
        <v>#N/A</v>
      </c>
      <c r="E10" s="85">
        <f>'BS,BD'!I17</f>
        <v>0</v>
      </c>
      <c r="F10" s="85" t="e">
        <f>MID('BS,BD'!D17,1,FIND("　",'BS,BD'!D17,1)-1)</f>
        <v>#VALUE!</v>
      </c>
      <c r="G10" s="85" t="e">
        <f>MID('BS,BD'!D17,FIND("　",'BS,BD'!D17,1)+1,99)</f>
        <v>#VALUE!</v>
      </c>
      <c r="H10" s="85" t="e">
        <f>MID('BS,BD'!E17,1,FIND("　",'BS,BD'!E17,1)-1)</f>
        <v>#VALUE!</v>
      </c>
      <c r="I10" s="85" t="e">
        <f>MID('BS,BD'!E17,FIND("　",'BS,BD'!E17,1)+1,99)</f>
        <v>#VALUE!</v>
      </c>
      <c r="J10" s="85">
        <f>'BS,BD'!F17</f>
        <v>0</v>
      </c>
      <c r="K10" s="85" t="str">
        <f>CONCATENATE("(",'BS,BD'!G17,")")</f>
        <v>()</v>
      </c>
      <c r="M10" s="63">
        <f>基本入力!$B$3</f>
        <v>0</v>
      </c>
      <c r="N10" s="86" t="str">
        <f>'BS,BD'!C17</f>
        <v>BS5</v>
      </c>
      <c r="O10" s="87" t="e">
        <f t="shared" si="0"/>
        <v>#VALUE!</v>
      </c>
      <c r="P10" s="87" t="e">
        <f t="shared" si="1"/>
        <v>#N/A</v>
      </c>
    </row>
    <row r="11" spans="1:16" x14ac:dyDescent="0.45">
      <c r="A11" s="85" t="s">
        <v>226</v>
      </c>
      <c r="B11" s="85">
        <v>19</v>
      </c>
      <c r="D11" s="85" t="e">
        <f>INT(CONCATENATE(VLOOKUP(基本入力!$B$3,名簿!$A$2:$B$13,2,FALSE),'BS,BD'!A18))</f>
        <v>#N/A</v>
      </c>
      <c r="E11" s="85">
        <f>'BS,BD'!I18</f>
        <v>0</v>
      </c>
      <c r="F11" s="85" t="e">
        <f>MID('BS,BD'!D18,1,FIND("　",'BS,BD'!D18,1)-1)</f>
        <v>#VALUE!</v>
      </c>
      <c r="G11" s="85" t="e">
        <f>MID('BS,BD'!D18,FIND("　",'BS,BD'!D18,1)+1,99)</f>
        <v>#VALUE!</v>
      </c>
      <c r="H11" s="85" t="e">
        <f>MID('BS,BD'!E18,1,FIND("　",'BS,BD'!E18,1)-1)</f>
        <v>#VALUE!</v>
      </c>
      <c r="I11" s="85" t="e">
        <f>MID('BS,BD'!E18,FIND("　",'BS,BD'!E18,1)+1,99)</f>
        <v>#VALUE!</v>
      </c>
      <c r="J11" s="85">
        <f>'BS,BD'!F18</f>
        <v>0</v>
      </c>
      <c r="K11" s="85" t="str">
        <f>CONCATENATE("(",'BS,BD'!G18,")")</f>
        <v>()</v>
      </c>
      <c r="M11" s="63">
        <f>基本入力!$B$3</f>
        <v>0</v>
      </c>
      <c r="N11" s="86" t="str">
        <f>'BS,BD'!C18</f>
        <v>BS6</v>
      </c>
      <c r="O11" s="87" t="e">
        <f t="shared" si="0"/>
        <v>#VALUE!</v>
      </c>
      <c r="P11" s="87" t="e">
        <f t="shared" si="1"/>
        <v>#N/A</v>
      </c>
    </row>
    <row r="12" spans="1:16" x14ac:dyDescent="0.45">
      <c r="A12" s="85" t="s">
        <v>227</v>
      </c>
      <c r="B12" s="85">
        <v>20</v>
      </c>
      <c r="D12" s="85" t="e">
        <f>INT(CONCATENATE(VLOOKUP(基本入力!$B$3,名簿!$A$2:$B$13,2,FALSE),'BS,BD'!A19))</f>
        <v>#N/A</v>
      </c>
      <c r="E12" s="85">
        <f>'BS,BD'!I19</f>
        <v>0</v>
      </c>
      <c r="F12" s="85" t="e">
        <f>MID('BS,BD'!D19,1,FIND("　",'BS,BD'!D19,1)-1)</f>
        <v>#VALUE!</v>
      </c>
      <c r="G12" s="85" t="e">
        <f>MID('BS,BD'!D19,FIND("　",'BS,BD'!D19,1)+1,99)</f>
        <v>#VALUE!</v>
      </c>
      <c r="H12" s="85" t="e">
        <f>MID('BS,BD'!E19,1,FIND("　",'BS,BD'!E19,1)-1)</f>
        <v>#VALUE!</v>
      </c>
      <c r="I12" s="85" t="e">
        <f>MID('BS,BD'!E19,FIND("　",'BS,BD'!E19,1)+1,99)</f>
        <v>#VALUE!</v>
      </c>
      <c r="J12" s="85">
        <f>'BS,BD'!F19</f>
        <v>0</v>
      </c>
      <c r="K12" s="85" t="str">
        <f>CONCATENATE("(",'BS,BD'!G19,")")</f>
        <v>()</v>
      </c>
      <c r="M12" s="63">
        <f>基本入力!$B$3</f>
        <v>0</v>
      </c>
      <c r="N12" s="86" t="str">
        <f>'BS,BD'!C19</f>
        <v>BS7</v>
      </c>
      <c r="O12" s="87" t="e">
        <f t="shared" si="0"/>
        <v>#VALUE!</v>
      </c>
      <c r="P12" s="87" t="e">
        <f t="shared" si="1"/>
        <v>#N/A</v>
      </c>
    </row>
    <row r="13" spans="1:16" x14ac:dyDescent="0.45">
      <c r="A13" s="85" t="s">
        <v>228</v>
      </c>
      <c r="B13" s="85">
        <v>21</v>
      </c>
      <c r="D13" s="85" t="e">
        <f>INT(CONCATENATE(VLOOKUP(基本入力!$B$3,名簿!$A$2:$B$13,2,FALSE),'BS,BD'!A20))</f>
        <v>#N/A</v>
      </c>
      <c r="E13" s="85">
        <f>'BS,BD'!I20</f>
        <v>0</v>
      </c>
      <c r="F13" s="85" t="e">
        <f>MID('BS,BD'!D20,1,FIND("　",'BS,BD'!D20,1)-1)</f>
        <v>#VALUE!</v>
      </c>
      <c r="G13" s="85" t="e">
        <f>MID('BS,BD'!D20,FIND("　",'BS,BD'!D20,1)+1,99)</f>
        <v>#VALUE!</v>
      </c>
      <c r="H13" s="85" t="e">
        <f>MID('BS,BD'!E20,1,FIND("　",'BS,BD'!E20,1)-1)</f>
        <v>#VALUE!</v>
      </c>
      <c r="I13" s="85" t="e">
        <f>MID('BS,BD'!E20,FIND("　",'BS,BD'!E20,1)+1,99)</f>
        <v>#VALUE!</v>
      </c>
      <c r="J13" s="85">
        <f>'BS,BD'!F20</f>
        <v>0</v>
      </c>
      <c r="K13" s="85" t="str">
        <f>CONCATENATE("(",'BS,BD'!G20,")")</f>
        <v>()</v>
      </c>
      <c r="M13" s="63">
        <f>基本入力!$B$3</f>
        <v>0</v>
      </c>
      <c r="N13" s="86" t="str">
        <f>'BS,BD'!C20</f>
        <v>BS8</v>
      </c>
      <c r="O13" s="87" t="e">
        <f t="shared" si="0"/>
        <v>#VALUE!</v>
      </c>
      <c r="P13" s="87" t="e">
        <f t="shared" si="1"/>
        <v>#N/A</v>
      </c>
    </row>
    <row r="14" spans="1:16" x14ac:dyDescent="0.45">
      <c r="D14" s="88" t="e">
        <f>INT(CONCATENATE(VLOOKUP(基本入力!$B$3,名簿!$A$2:$B$13,2,FALSE),'BS,BD'!A21))</f>
        <v>#N/A</v>
      </c>
      <c r="E14" s="88">
        <f>'BS,BD'!I21</f>
        <v>0</v>
      </c>
      <c r="F14" s="88" t="e">
        <f>MID('BS,BD'!D21,1,FIND("　",'BS,BD'!D21,1)-1)</f>
        <v>#VALUE!</v>
      </c>
      <c r="G14" s="88" t="e">
        <f>MID('BS,BD'!D21,FIND("　",'BS,BD'!D21,1)+1,99)</f>
        <v>#VALUE!</v>
      </c>
      <c r="H14" s="88" t="e">
        <f>MID('BS,BD'!E21,1,FIND("　",'BS,BD'!E21,1)-1)</f>
        <v>#VALUE!</v>
      </c>
      <c r="I14" s="88" t="e">
        <f>MID('BS,BD'!E21,FIND("　",'BS,BD'!E21,1)+1,99)</f>
        <v>#VALUE!</v>
      </c>
      <c r="J14" s="88">
        <f>'BS,BD'!F21</f>
        <v>0</v>
      </c>
      <c r="K14" s="88" t="str">
        <f>CONCATENATE("(",'BS,BD'!G21,")")</f>
        <v>()</v>
      </c>
      <c r="M14" s="63">
        <f>基本入力!$B$3</f>
        <v>0</v>
      </c>
      <c r="N14" s="86" t="str">
        <f>'BS,BD'!C21</f>
        <v>BS開</v>
      </c>
      <c r="O14" s="87" t="e">
        <f t="shared" si="0"/>
        <v>#VALUE!</v>
      </c>
      <c r="P14" s="87" t="e">
        <f t="shared" si="1"/>
        <v>#N/A</v>
      </c>
    </row>
    <row r="15" spans="1:16" x14ac:dyDescent="0.45">
      <c r="D15" s="85" t="e">
        <f>INT(CONCATENATE(VLOOKUP(基本入力!$B$3,名簿!$A$2:$B$13,2,FALSE),'BS,BD'!A26))</f>
        <v>#N/A</v>
      </c>
      <c r="E15" s="85">
        <f>'BS,BD'!I26</f>
        <v>0</v>
      </c>
      <c r="F15" s="85" t="e">
        <f>MID('BS,BD'!D26,1,FIND("　",'BS,BD'!D26,1)-1)</f>
        <v>#VALUE!</v>
      </c>
      <c r="G15" s="85" t="e">
        <f>MID('BS,BD'!D26,FIND("　",'BS,BD'!D26,1)+1,99)</f>
        <v>#VALUE!</v>
      </c>
      <c r="H15" s="85" t="e">
        <f>MID('BS,BD'!E26,1,FIND("　",'BS,BD'!E26,1)-1)</f>
        <v>#VALUE!</v>
      </c>
      <c r="I15" s="85" t="e">
        <f>MID('BS,BD'!E26,FIND("　",'BS,BD'!E26,1)+1,99)</f>
        <v>#VALUE!</v>
      </c>
      <c r="J15" s="85">
        <f>'BS,BD'!F26</f>
        <v>0</v>
      </c>
      <c r="K15" s="85" t="str">
        <f>CONCATENATE("(",'BS,BD'!G26,")")</f>
        <v>()</v>
      </c>
      <c r="M15" s="110">
        <f>基本入力!$B$3</f>
        <v>0</v>
      </c>
      <c r="N15" s="117" t="str">
        <f>'BS,BD'!C26</f>
        <v>BD推</v>
      </c>
      <c r="O15" s="89" t="e">
        <f t="shared" ref="O15:O40" si="2">CONCATENATE(F15,"　",G15,J15,K15)</f>
        <v>#VALUE!</v>
      </c>
      <c r="P15" s="89" t="e">
        <f t="shared" ref="P15:P40" si="3">D15</f>
        <v>#N/A</v>
      </c>
    </row>
    <row r="16" spans="1:16" x14ac:dyDescent="0.45">
      <c r="D16" s="85" t="e">
        <f>INT(CONCATENATE(VLOOKUP(基本入力!$B$3,名簿!$A$2:$B$13,2,FALSE),'BS,BD'!A27))</f>
        <v>#N/A</v>
      </c>
      <c r="E16" s="85">
        <f>'BS,BD'!I27</f>
        <v>0</v>
      </c>
      <c r="F16" s="85" t="e">
        <f>MID('BS,BD'!D27,1,FIND("　",'BS,BD'!D27,1)-1)</f>
        <v>#VALUE!</v>
      </c>
      <c r="G16" s="85" t="e">
        <f>MID('BS,BD'!D27,FIND("　",'BS,BD'!D27,1)+1,99)</f>
        <v>#VALUE!</v>
      </c>
      <c r="H16" s="85" t="e">
        <f>MID('BS,BD'!E27,1,FIND("　",'BS,BD'!E27,1)-1)</f>
        <v>#VALUE!</v>
      </c>
      <c r="I16" s="85" t="e">
        <f>MID('BS,BD'!E27,FIND("　",'BS,BD'!E27,1)+1,99)</f>
        <v>#VALUE!</v>
      </c>
      <c r="J16" s="85">
        <f>'BS,BD'!F27</f>
        <v>0</v>
      </c>
      <c r="K16" s="85" t="str">
        <f>CONCATENATE("(",'BS,BD'!G27,")")</f>
        <v>()</v>
      </c>
      <c r="M16" s="110"/>
      <c r="N16" s="117"/>
      <c r="O16" s="90" t="e">
        <f t="shared" si="2"/>
        <v>#VALUE!</v>
      </c>
      <c r="P16" s="90" t="e">
        <f t="shared" si="3"/>
        <v>#N/A</v>
      </c>
    </row>
    <row r="17" spans="4:16" x14ac:dyDescent="0.45">
      <c r="D17" s="85" t="e">
        <f>INT(CONCATENATE(VLOOKUP(基本入力!$B$3,名簿!$A$2:$B$13,2,FALSE),'BS,BD'!A28))</f>
        <v>#N/A</v>
      </c>
      <c r="E17" s="85">
        <f>'BS,BD'!I28</f>
        <v>0</v>
      </c>
      <c r="F17" s="85" t="e">
        <f>MID('BS,BD'!D28,1,FIND("　",'BS,BD'!D28,1)-1)</f>
        <v>#VALUE!</v>
      </c>
      <c r="G17" s="85" t="e">
        <f>MID('BS,BD'!D28,FIND("　",'BS,BD'!D28,1)+1,99)</f>
        <v>#VALUE!</v>
      </c>
      <c r="H17" s="85" t="e">
        <f>MID('BS,BD'!E28,1,FIND("　",'BS,BD'!E28,1)-1)</f>
        <v>#VALUE!</v>
      </c>
      <c r="I17" s="85" t="e">
        <f>MID('BS,BD'!E28,FIND("　",'BS,BD'!E28,1)+1,99)</f>
        <v>#VALUE!</v>
      </c>
      <c r="J17" s="85">
        <f>'BS,BD'!F28</f>
        <v>0</v>
      </c>
      <c r="K17" s="85" t="str">
        <f>CONCATENATE("(",'BS,BD'!G28,")")</f>
        <v>()</v>
      </c>
      <c r="M17" s="110">
        <f>基本入力!$B$3</f>
        <v>0</v>
      </c>
      <c r="N17" s="117" t="str">
        <f>'BS,BD'!C28</f>
        <v>BD推</v>
      </c>
      <c r="O17" s="89" t="e">
        <f t="shared" si="2"/>
        <v>#VALUE!</v>
      </c>
      <c r="P17" s="89" t="e">
        <f t="shared" si="3"/>
        <v>#N/A</v>
      </c>
    </row>
    <row r="18" spans="4:16" x14ac:dyDescent="0.45">
      <c r="D18" s="85" t="e">
        <f>INT(CONCATENATE(VLOOKUP(基本入力!$B$3,名簿!$A$2:$B$13,2,FALSE),'BS,BD'!A29))</f>
        <v>#N/A</v>
      </c>
      <c r="E18" s="85">
        <f>'BS,BD'!I29</f>
        <v>0</v>
      </c>
      <c r="F18" s="85" t="e">
        <f>MID('BS,BD'!D29,1,FIND("　",'BS,BD'!D29,1)-1)</f>
        <v>#VALUE!</v>
      </c>
      <c r="G18" s="85" t="e">
        <f>MID('BS,BD'!D29,FIND("　",'BS,BD'!D29,1)+1,99)</f>
        <v>#VALUE!</v>
      </c>
      <c r="H18" s="85" t="e">
        <f>MID('BS,BD'!E29,1,FIND("　",'BS,BD'!E29,1)-1)</f>
        <v>#VALUE!</v>
      </c>
      <c r="I18" s="85" t="e">
        <f>MID('BS,BD'!E29,FIND("　",'BS,BD'!E29,1)+1,99)</f>
        <v>#VALUE!</v>
      </c>
      <c r="J18" s="85">
        <f>'BS,BD'!F29</f>
        <v>0</v>
      </c>
      <c r="K18" s="85" t="str">
        <f>CONCATENATE("(",'BS,BD'!G29,")")</f>
        <v>()</v>
      </c>
      <c r="M18" s="110"/>
      <c r="N18" s="117"/>
      <c r="O18" s="90" t="e">
        <f t="shared" si="2"/>
        <v>#VALUE!</v>
      </c>
      <c r="P18" s="90" t="e">
        <f t="shared" si="3"/>
        <v>#N/A</v>
      </c>
    </row>
    <row r="19" spans="4:16" x14ac:dyDescent="0.45">
      <c r="D19" s="85" t="e">
        <f>INT(CONCATENATE(VLOOKUP(基本入力!$B$3,名簿!$A$2:$B$13,2,FALSE),'BS,BD'!A30))</f>
        <v>#N/A</v>
      </c>
      <c r="E19" s="85">
        <f>'BS,BD'!I30</f>
        <v>0</v>
      </c>
      <c r="F19" s="85" t="e">
        <f>MID('BS,BD'!D30,1,FIND("　",'BS,BD'!D30,1)-1)</f>
        <v>#VALUE!</v>
      </c>
      <c r="G19" s="85" t="e">
        <f>MID('BS,BD'!D30,FIND("　",'BS,BD'!D30,1)+1,99)</f>
        <v>#VALUE!</v>
      </c>
      <c r="H19" s="85" t="e">
        <f>MID('BS,BD'!E30,1,FIND("　",'BS,BD'!E30,1)-1)</f>
        <v>#VALUE!</v>
      </c>
      <c r="I19" s="85" t="e">
        <f>MID('BS,BD'!E30,FIND("　",'BS,BD'!E30,1)+1,99)</f>
        <v>#VALUE!</v>
      </c>
      <c r="J19" s="85">
        <f>'BS,BD'!F30</f>
        <v>0</v>
      </c>
      <c r="K19" s="85" t="str">
        <f>CONCATENATE("(",'BS,BD'!G30,")")</f>
        <v>()</v>
      </c>
      <c r="M19" s="110">
        <f>基本入力!$B$3</f>
        <v>0</v>
      </c>
      <c r="N19" s="117" t="str">
        <f>'BS,BD'!C30</f>
        <v>BD推</v>
      </c>
      <c r="O19" s="89" t="e">
        <f t="shared" si="2"/>
        <v>#VALUE!</v>
      </c>
      <c r="P19" s="89" t="e">
        <f t="shared" si="3"/>
        <v>#N/A</v>
      </c>
    </row>
    <row r="20" spans="4:16" x14ac:dyDescent="0.45">
      <c r="D20" s="85" t="e">
        <f>INT(CONCATENATE(VLOOKUP(基本入力!$B$3,名簿!$A$2:$B$13,2,FALSE),'BS,BD'!A31))</f>
        <v>#N/A</v>
      </c>
      <c r="E20" s="85">
        <f>'BS,BD'!I31</f>
        <v>0</v>
      </c>
      <c r="F20" s="85" t="e">
        <f>MID('BS,BD'!D31,1,FIND("　",'BS,BD'!D31,1)-1)</f>
        <v>#VALUE!</v>
      </c>
      <c r="G20" s="85" t="e">
        <f>MID('BS,BD'!D31,FIND("　",'BS,BD'!D31,1)+1,99)</f>
        <v>#VALUE!</v>
      </c>
      <c r="H20" s="85" t="e">
        <f>MID('BS,BD'!E31,1,FIND("　",'BS,BD'!E31,1)-1)</f>
        <v>#VALUE!</v>
      </c>
      <c r="I20" s="85" t="e">
        <f>MID('BS,BD'!E31,FIND("　",'BS,BD'!E31,1)+1,99)</f>
        <v>#VALUE!</v>
      </c>
      <c r="J20" s="85">
        <f>'BS,BD'!F31</f>
        <v>0</v>
      </c>
      <c r="K20" s="85" t="str">
        <f>CONCATENATE("(",'BS,BD'!G31,")")</f>
        <v>()</v>
      </c>
      <c r="M20" s="110"/>
      <c r="N20" s="117"/>
      <c r="O20" s="90" t="e">
        <f t="shared" si="2"/>
        <v>#VALUE!</v>
      </c>
      <c r="P20" s="90" t="e">
        <f t="shared" si="3"/>
        <v>#N/A</v>
      </c>
    </row>
    <row r="21" spans="4:16" x14ac:dyDescent="0.45">
      <c r="D21" s="85" t="e">
        <f>INT(CONCATENATE(VLOOKUP(基本入力!$B$3,名簿!$A$2:$B$13,2,FALSE),'BS,BD'!A32))</f>
        <v>#N/A</v>
      </c>
      <c r="E21" s="85">
        <f>'BS,BD'!I32</f>
        <v>0</v>
      </c>
      <c r="F21" s="85" t="e">
        <f>MID('BS,BD'!D32,1,FIND("　",'BS,BD'!D32,1)-1)</f>
        <v>#VALUE!</v>
      </c>
      <c r="G21" s="85" t="e">
        <f>MID('BS,BD'!D32,FIND("　",'BS,BD'!D32,1)+1,99)</f>
        <v>#VALUE!</v>
      </c>
      <c r="H21" s="85" t="e">
        <f>MID('BS,BD'!E32,1,FIND("　",'BS,BD'!E32,1)-1)</f>
        <v>#VALUE!</v>
      </c>
      <c r="I21" s="85" t="e">
        <f>MID('BS,BD'!E32,FIND("　",'BS,BD'!E32,1)+1,99)</f>
        <v>#VALUE!</v>
      </c>
      <c r="J21" s="85">
        <f>'BS,BD'!F32</f>
        <v>0</v>
      </c>
      <c r="K21" s="85" t="str">
        <f>CONCATENATE("(",'BS,BD'!G32,")")</f>
        <v>()</v>
      </c>
      <c r="M21" s="110">
        <f>基本入力!$B$3</f>
        <v>0</v>
      </c>
      <c r="N21" s="117" t="str">
        <f>'BS,BD'!C32</f>
        <v>BD推</v>
      </c>
      <c r="O21" s="89" t="e">
        <f t="shared" si="2"/>
        <v>#VALUE!</v>
      </c>
      <c r="P21" s="89" t="e">
        <f t="shared" si="3"/>
        <v>#N/A</v>
      </c>
    </row>
    <row r="22" spans="4:16" x14ac:dyDescent="0.45">
      <c r="D22" s="85" t="e">
        <f>INT(CONCATENATE(VLOOKUP(基本入力!$B$3,名簿!$A$2:$B$13,2,FALSE),'BS,BD'!A33))</f>
        <v>#N/A</v>
      </c>
      <c r="E22" s="85">
        <f>'BS,BD'!I33</f>
        <v>0</v>
      </c>
      <c r="F22" s="85" t="e">
        <f>MID('BS,BD'!D33,1,FIND("　",'BS,BD'!D33,1)-1)</f>
        <v>#VALUE!</v>
      </c>
      <c r="G22" s="85" t="e">
        <f>MID('BS,BD'!D33,FIND("　",'BS,BD'!D33,1)+1,99)</f>
        <v>#VALUE!</v>
      </c>
      <c r="H22" s="85" t="e">
        <f>MID('BS,BD'!E33,1,FIND("　",'BS,BD'!E33,1)-1)</f>
        <v>#VALUE!</v>
      </c>
      <c r="I22" s="85" t="e">
        <f>MID('BS,BD'!E33,FIND("　",'BS,BD'!E33,1)+1,99)</f>
        <v>#VALUE!</v>
      </c>
      <c r="J22" s="85">
        <f>'BS,BD'!F33</f>
        <v>0</v>
      </c>
      <c r="K22" s="85" t="str">
        <f>CONCATENATE("(",'BS,BD'!G33,")")</f>
        <v>()</v>
      </c>
      <c r="M22" s="110"/>
      <c r="N22" s="117"/>
      <c r="O22" s="90" t="e">
        <f t="shared" si="2"/>
        <v>#VALUE!</v>
      </c>
      <c r="P22" s="90" t="e">
        <f t="shared" si="3"/>
        <v>#N/A</v>
      </c>
    </row>
    <row r="23" spans="4:16" x14ac:dyDescent="0.45">
      <c r="D23" s="85" t="e">
        <f>INT(CONCATENATE(VLOOKUP(基本入力!$B$3,名簿!$A$2:$B$13,2,FALSE),'BS,BD'!A34))</f>
        <v>#N/A</v>
      </c>
      <c r="E23" s="85">
        <f>'BS,BD'!I34</f>
        <v>0</v>
      </c>
      <c r="F23" s="85" t="e">
        <f>MID('BS,BD'!D34,1,FIND("　",'BS,BD'!D34,1)-1)</f>
        <v>#VALUE!</v>
      </c>
      <c r="G23" s="85" t="e">
        <f>MID('BS,BD'!D34,FIND("　",'BS,BD'!D34,1)+1,99)</f>
        <v>#VALUE!</v>
      </c>
      <c r="H23" s="85" t="e">
        <f>MID('BS,BD'!E34,1,FIND("　",'BS,BD'!E34,1)-1)</f>
        <v>#VALUE!</v>
      </c>
      <c r="I23" s="85" t="e">
        <f>MID('BS,BD'!E34,FIND("　",'BS,BD'!E34,1)+1,99)</f>
        <v>#VALUE!</v>
      </c>
      <c r="J23" s="85">
        <f>'BS,BD'!F34</f>
        <v>0</v>
      </c>
      <c r="K23" s="85" t="str">
        <f>CONCATENATE("(",'BS,BD'!G34,")")</f>
        <v>()</v>
      </c>
      <c r="M23" s="110">
        <f>基本入力!$B$3</f>
        <v>0</v>
      </c>
      <c r="N23" s="117" t="str">
        <f>'BS,BD'!C34</f>
        <v>BD1</v>
      </c>
      <c r="O23" s="89" t="e">
        <f t="shared" si="2"/>
        <v>#VALUE!</v>
      </c>
      <c r="P23" s="89" t="e">
        <f t="shared" si="3"/>
        <v>#N/A</v>
      </c>
    </row>
    <row r="24" spans="4:16" x14ac:dyDescent="0.45">
      <c r="D24" s="85" t="e">
        <f>INT(CONCATENATE(VLOOKUP(基本入力!$B$3,名簿!$A$2:$B$13,2,FALSE),'BS,BD'!A35))</f>
        <v>#N/A</v>
      </c>
      <c r="E24" s="85">
        <f>'BS,BD'!I35</f>
        <v>0</v>
      </c>
      <c r="F24" s="85" t="e">
        <f>MID('BS,BD'!D35,1,FIND("　",'BS,BD'!D35,1)-1)</f>
        <v>#VALUE!</v>
      </c>
      <c r="G24" s="85" t="e">
        <f>MID('BS,BD'!D35,FIND("　",'BS,BD'!D35,1)+1,99)</f>
        <v>#VALUE!</v>
      </c>
      <c r="H24" s="85" t="e">
        <f>MID('BS,BD'!E35,1,FIND("　",'BS,BD'!E35,1)-1)</f>
        <v>#VALUE!</v>
      </c>
      <c r="I24" s="85" t="e">
        <f>MID('BS,BD'!E35,FIND("　",'BS,BD'!E35,1)+1,99)</f>
        <v>#VALUE!</v>
      </c>
      <c r="J24" s="85">
        <f>'BS,BD'!F35</f>
        <v>0</v>
      </c>
      <c r="K24" s="85" t="str">
        <f>CONCATENATE("(",'BS,BD'!G35,")")</f>
        <v>()</v>
      </c>
      <c r="M24" s="110"/>
      <c r="N24" s="117"/>
      <c r="O24" s="90" t="e">
        <f t="shared" si="2"/>
        <v>#VALUE!</v>
      </c>
      <c r="P24" s="90" t="e">
        <f t="shared" si="3"/>
        <v>#N/A</v>
      </c>
    </row>
    <row r="25" spans="4:16" x14ac:dyDescent="0.45">
      <c r="D25" s="85" t="e">
        <f>INT(CONCATENATE(VLOOKUP(基本入力!$B$3,名簿!$A$2:$B$13,2,FALSE),'BS,BD'!A36))</f>
        <v>#N/A</v>
      </c>
      <c r="E25" s="85">
        <f>'BS,BD'!I36</f>
        <v>0</v>
      </c>
      <c r="F25" s="85" t="e">
        <f>MID('BS,BD'!D36,1,FIND("　",'BS,BD'!D36,1)-1)</f>
        <v>#VALUE!</v>
      </c>
      <c r="G25" s="85" t="e">
        <f>MID('BS,BD'!D36,FIND("　",'BS,BD'!D36,1)+1,99)</f>
        <v>#VALUE!</v>
      </c>
      <c r="H25" s="85" t="e">
        <f>MID('BS,BD'!E36,1,FIND("　",'BS,BD'!E36,1)-1)</f>
        <v>#VALUE!</v>
      </c>
      <c r="I25" s="85" t="e">
        <f>MID('BS,BD'!E36,FIND("　",'BS,BD'!E36,1)+1,99)</f>
        <v>#VALUE!</v>
      </c>
      <c r="J25" s="85">
        <f>'BS,BD'!F36</f>
        <v>0</v>
      </c>
      <c r="K25" s="85" t="str">
        <f>CONCATENATE("(",'BS,BD'!G36,")")</f>
        <v>()</v>
      </c>
      <c r="M25" s="110">
        <f>基本入力!$B$3</f>
        <v>0</v>
      </c>
      <c r="N25" s="117" t="str">
        <f>'BS,BD'!C36</f>
        <v>BD2</v>
      </c>
      <c r="O25" s="89" t="e">
        <f t="shared" si="2"/>
        <v>#VALUE!</v>
      </c>
      <c r="P25" s="89" t="e">
        <f t="shared" si="3"/>
        <v>#N/A</v>
      </c>
    </row>
    <row r="26" spans="4:16" x14ac:dyDescent="0.45">
      <c r="D26" s="85" t="e">
        <f>INT(CONCATENATE(VLOOKUP(基本入力!$B$3,名簿!$A$2:$B$13,2,FALSE),'BS,BD'!A37))</f>
        <v>#N/A</v>
      </c>
      <c r="E26" s="85">
        <f>'BS,BD'!I37</f>
        <v>0</v>
      </c>
      <c r="F26" s="85" t="e">
        <f>MID('BS,BD'!D37,1,FIND("　",'BS,BD'!D37,1)-1)</f>
        <v>#VALUE!</v>
      </c>
      <c r="G26" s="85" t="e">
        <f>MID('BS,BD'!D37,FIND("　",'BS,BD'!D37,1)+1,99)</f>
        <v>#VALUE!</v>
      </c>
      <c r="H26" s="85" t="e">
        <f>MID('BS,BD'!E37,1,FIND("　",'BS,BD'!E37,1)-1)</f>
        <v>#VALUE!</v>
      </c>
      <c r="I26" s="85" t="e">
        <f>MID('BS,BD'!E37,FIND("　",'BS,BD'!E37,1)+1,99)</f>
        <v>#VALUE!</v>
      </c>
      <c r="J26" s="85">
        <f>'BS,BD'!F37</f>
        <v>0</v>
      </c>
      <c r="K26" s="85" t="str">
        <f>CONCATENATE("(",'BS,BD'!G37,")")</f>
        <v>()</v>
      </c>
      <c r="M26" s="110"/>
      <c r="N26" s="117"/>
      <c r="O26" s="90" t="e">
        <f t="shared" si="2"/>
        <v>#VALUE!</v>
      </c>
      <c r="P26" s="90" t="e">
        <f t="shared" si="3"/>
        <v>#N/A</v>
      </c>
    </row>
    <row r="27" spans="4:16" x14ac:dyDescent="0.45">
      <c r="D27" s="85" t="e">
        <f>INT(CONCATENATE(VLOOKUP(基本入力!$B$3,名簿!$A$2:$B$13,2,FALSE),'BS,BD'!A38))</f>
        <v>#N/A</v>
      </c>
      <c r="E27" s="85">
        <f>'BS,BD'!I38</f>
        <v>0</v>
      </c>
      <c r="F27" s="85" t="e">
        <f>MID('BS,BD'!D38,1,FIND("　",'BS,BD'!D38,1)-1)</f>
        <v>#VALUE!</v>
      </c>
      <c r="G27" s="85" t="e">
        <f>MID('BS,BD'!D38,FIND("　",'BS,BD'!D38,1)+1,99)</f>
        <v>#VALUE!</v>
      </c>
      <c r="H27" s="85" t="e">
        <f>MID('BS,BD'!E38,1,FIND("　",'BS,BD'!E38,1)-1)</f>
        <v>#VALUE!</v>
      </c>
      <c r="I27" s="85" t="e">
        <f>MID('BS,BD'!E38,FIND("　",'BS,BD'!E38,1)+1,99)</f>
        <v>#VALUE!</v>
      </c>
      <c r="J27" s="85">
        <f>'BS,BD'!F38</f>
        <v>0</v>
      </c>
      <c r="K27" s="85" t="str">
        <f>CONCATENATE("(",'BS,BD'!G38,")")</f>
        <v>()</v>
      </c>
      <c r="M27" s="110">
        <f>基本入力!$B$3</f>
        <v>0</v>
      </c>
      <c r="N27" s="117" t="str">
        <f>'BS,BD'!C38</f>
        <v>BD3</v>
      </c>
      <c r="O27" s="89" t="e">
        <f t="shared" si="2"/>
        <v>#VALUE!</v>
      </c>
      <c r="P27" s="89" t="e">
        <f t="shared" si="3"/>
        <v>#N/A</v>
      </c>
    </row>
    <row r="28" spans="4:16" x14ac:dyDescent="0.45">
      <c r="D28" s="85" t="e">
        <f>INT(CONCATENATE(VLOOKUP(基本入力!$B$3,名簿!$A$2:$B$13,2,FALSE),'BS,BD'!A39))</f>
        <v>#N/A</v>
      </c>
      <c r="E28" s="85">
        <f>'BS,BD'!I39</f>
        <v>0</v>
      </c>
      <c r="F28" s="85" t="e">
        <f>MID('BS,BD'!D39,1,FIND("　",'BS,BD'!D39,1)-1)</f>
        <v>#VALUE!</v>
      </c>
      <c r="G28" s="85" t="e">
        <f>MID('BS,BD'!D39,FIND("　",'BS,BD'!D39,1)+1,99)</f>
        <v>#VALUE!</v>
      </c>
      <c r="H28" s="85" t="e">
        <f>MID('BS,BD'!E39,1,FIND("　",'BS,BD'!E39,1)-1)</f>
        <v>#VALUE!</v>
      </c>
      <c r="I28" s="85" t="e">
        <f>MID('BS,BD'!E39,FIND("　",'BS,BD'!E39,1)+1,99)</f>
        <v>#VALUE!</v>
      </c>
      <c r="J28" s="85">
        <f>'BS,BD'!F39</f>
        <v>0</v>
      </c>
      <c r="K28" s="85" t="str">
        <f>CONCATENATE("(",'BS,BD'!G39,")")</f>
        <v>()</v>
      </c>
      <c r="M28" s="110"/>
      <c r="N28" s="117"/>
      <c r="O28" s="90" t="e">
        <f t="shared" si="2"/>
        <v>#VALUE!</v>
      </c>
      <c r="P28" s="90" t="e">
        <f t="shared" si="3"/>
        <v>#N/A</v>
      </c>
    </row>
    <row r="29" spans="4:16" x14ac:dyDescent="0.45">
      <c r="D29" s="85" t="e">
        <f>INT(CONCATENATE(VLOOKUP(基本入力!$B$3,名簿!$A$2:$B$13,2,FALSE),'BS,BD'!A40))</f>
        <v>#N/A</v>
      </c>
      <c r="E29" s="85">
        <f>'BS,BD'!I40</f>
        <v>0</v>
      </c>
      <c r="F29" s="85" t="e">
        <f>MID('BS,BD'!D40,1,FIND("　",'BS,BD'!D40,1)-1)</f>
        <v>#VALUE!</v>
      </c>
      <c r="G29" s="85" t="e">
        <f>MID('BS,BD'!D40,FIND("　",'BS,BD'!D40,1)+1,99)</f>
        <v>#VALUE!</v>
      </c>
      <c r="H29" s="85" t="e">
        <f>MID('BS,BD'!E40,1,FIND("　",'BS,BD'!E40,1)-1)</f>
        <v>#VALUE!</v>
      </c>
      <c r="I29" s="85" t="e">
        <f>MID('BS,BD'!E40,FIND("　",'BS,BD'!E40,1)+1,99)</f>
        <v>#VALUE!</v>
      </c>
      <c r="J29" s="85">
        <f>'BS,BD'!F40</f>
        <v>0</v>
      </c>
      <c r="K29" s="85" t="str">
        <f>CONCATENATE("(",'BS,BD'!G40,")")</f>
        <v>()</v>
      </c>
      <c r="M29" s="110">
        <f>基本入力!$B$3</f>
        <v>0</v>
      </c>
      <c r="N29" s="117" t="str">
        <f>'BS,BD'!C40</f>
        <v>BD4</v>
      </c>
      <c r="O29" s="89" t="e">
        <f t="shared" si="2"/>
        <v>#VALUE!</v>
      </c>
      <c r="P29" s="89" t="e">
        <f t="shared" si="3"/>
        <v>#N/A</v>
      </c>
    </row>
    <row r="30" spans="4:16" x14ac:dyDescent="0.45">
      <c r="D30" s="85" t="e">
        <f>INT(CONCATENATE(VLOOKUP(基本入力!$B$3,名簿!$A$2:$B$13,2,FALSE),'BS,BD'!A41))</f>
        <v>#N/A</v>
      </c>
      <c r="E30" s="85">
        <f>'BS,BD'!I41</f>
        <v>0</v>
      </c>
      <c r="F30" s="85" t="e">
        <f>MID('BS,BD'!D41,1,FIND("　",'BS,BD'!D41,1)-1)</f>
        <v>#VALUE!</v>
      </c>
      <c r="G30" s="85" t="e">
        <f>MID('BS,BD'!D41,FIND("　",'BS,BD'!D41,1)+1,99)</f>
        <v>#VALUE!</v>
      </c>
      <c r="H30" s="85" t="e">
        <f>MID('BS,BD'!E41,1,FIND("　",'BS,BD'!E41,1)-1)</f>
        <v>#VALUE!</v>
      </c>
      <c r="I30" s="85" t="e">
        <f>MID('BS,BD'!E41,FIND("　",'BS,BD'!E41,1)+1,99)</f>
        <v>#VALUE!</v>
      </c>
      <c r="J30" s="85">
        <f>'BS,BD'!F41</f>
        <v>0</v>
      </c>
      <c r="K30" s="85" t="str">
        <f>CONCATENATE("(",'BS,BD'!G41,")")</f>
        <v>()</v>
      </c>
      <c r="M30" s="110"/>
      <c r="N30" s="117"/>
      <c r="O30" s="90" t="e">
        <f t="shared" si="2"/>
        <v>#VALUE!</v>
      </c>
      <c r="P30" s="90" t="e">
        <f t="shared" si="3"/>
        <v>#N/A</v>
      </c>
    </row>
    <row r="31" spans="4:16" x14ac:dyDescent="0.45">
      <c r="D31" s="85" t="e">
        <f>INT(CONCATENATE(VLOOKUP(基本入力!$B$3,名簿!$A$2:$B$13,2,FALSE),'BS,BD'!A42))</f>
        <v>#N/A</v>
      </c>
      <c r="E31" s="85">
        <f>'BS,BD'!I42</f>
        <v>0</v>
      </c>
      <c r="F31" s="85" t="e">
        <f>MID('BS,BD'!D42,1,FIND("　",'BS,BD'!D42,1)-1)</f>
        <v>#VALUE!</v>
      </c>
      <c r="G31" s="85" t="e">
        <f>MID('BS,BD'!D42,FIND("　",'BS,BD'!D42,1)+1,99)</f>
        <v>#VALUE!</v>
      </c>
      <c r="H31" s="85" t="e">
        <f>MID('BS,BD'!E42,1,FIND("　",'BS,BD'!E42,1)-1)</f>
        <v>#VALUE!</v>
      </c>
      <c r="I31" s="85" t="e">
        <f>MID('BS,BD'!E42,FIND("　",'BS,BD'!E42,1)+1,99)</f>
        <v>#VALUE!</v>
      </c>
      <c r="J31" s="85">
        <f>'BS,BD'!F42</f>
        <v>0</v>
      </c>
      <c r="K31" s="85" t="str">
        <f>CONCATENATE("(",'BS,BD'!G42,")")</f>
        <v>()</v>
      </c>
      <c r="M31" s="110">
        <f>基本入力!$B$3</f>
        <v>0</v>
      </c>
      <c r="N31" s="117" t="str">
        <f>'BS,BD'!C42</f>
        <v>BD5</v>
      </c>
      <c r="O31" s="89" t="e">
        <f t="shared" si="2"/>
        <v>#VALUE!</v>
      </c>
      <c r="P31" s="89" t="e">
        <f t="shared" si="3"/>
        <v>#N/A</v>
      </c>
    </row>
    <row r="32" spans="4:16" x14ac:dyDescent="0.45">
      <c r="D32" s="85" t="e">
        <f>INT(CONCATENATE(VLOOKUP(基本入力!$B$3,名簿!$A$2:$B$13,2,FALSE),'BS,BD'!A43))</f>
        <v>#N/A</v>
      </c>
      <c r="E32" s="85">
        <f>'BS,BD'!I43</f>
        <v>0</v>
      </c>
      <c r="F32" s="85" t="e">
        <f>MID('BS,BD'!D43,1,FIND("　",'BS,BD'!D43,1)-1)</f>
        <v>#VALUE!</v>
      </c>
      <c r="G32" s="85" t="e">
        <f>MID('BS,BD'!D43,FIND("　",'BS,BD'!D43,1)+1,99)</f>
        <v>#VALUE!</v>
      </c>
      <c r="H32" s="85" t="e">
        <f>MID('BS,BD'!E43,1,FIND("　",'BS,BD'!E43,1)-1)</f>
        <v>#VALUE!</v>
      </c>
      <c r="I32" s="85" t="e">
        <f>MID('BS,BD'!E43,FIND("　",'BS,BD'!E43,1)+1,99)</f>
        <v>#VALUE!</v>
      </c>
      <c r="J32" s="85">
        <f>'BS,BD'!F43</f>
        <v>0</v>
      </c>
      <c r="K32" s="85" t="str">
        <f>CONCATENATE("(",'BS,BD'!G43,")")</f>
        <v>()</v>
      </c>
      <c r="M32" s="110"/>
      <c r="N32" s="117"/>
      <c r="O32" s="90" t="e">
        <f t="shared" si="2"/>
        <v>#VALUE!</v>
      </c>
      <c r="P32" s="90" t="e">
        <f t="shared" si="3"/>
        <v>#N/A</v>
      </c>
    </row>
    <row r="33" spans="4:16" x14ac:dyDescent="0.45">
      <c r="D33" s="85" t="e">
        <f>INT(CONCATENATE(VLOOKUP(基本入力!$B$3,名簿!$A$2:$B$13,2,FALSE),'BS,BD'!A44))</f>
        <v>#N/A</v>
      </c>
      <c r="E33" s="85">
        <f>'BS,BD'!I44</f>
        <v>0</v>
      </c>
      <c r="F33" s="85" t="e">
        <f>MID('BS,BD'!D44,1,FIND("　",'BS,BD'!D44,1)-1)</f>
        <v>#VALUE!</v>
      </c>
      <c r="G33" s="85" t="e">
        <f>MID('BS,BD'!D44,FIND("　",'BS,BD'!D44,1)+1,99)</f>
        <v>#VALUE!</v>
      </c>
      <c r="H33" s="85" t="e">
        <f>MID('BS,BD'!E44,1,FIND("　",'BS,BD'!E44,1)-1)</f>
        <v>#VALUE!</v>
      </c>
      <c r="I33" s="85" t="e">
        <f>MID('BS,BD'!E44,FIND("　",'BS,BD'!E44,1)+1,99)</f>
        <v>#VALUE!</v>
      </c>
      <c r="J33" s="85">
        <f>'BS,BD'!F44</f>
        <v>0</v>
      </c>
      <c r="K33" s="85" t="str">
        <f>CONCATENATE("(",'BS,BD'!G44,")")</f>
        <v>()</v>
      </c>
      <c r="M33" s="110">
        <f>基本入力!$B$3</f>
        <v>0</v>
      </c>
      <c r="N33" s="117" t="str">
        <f>'BS,BD'!C44</f>
        <v>BD6</v>
      </c>
      <c r="O33" s="89" t="e">
        <f t="shared" si="2"/>
        <v>#VALUE!</v>
      </c>
      <c r="P33" s="89" t="e">
        <f t="shared" si="3"/>
        <v>#N/A</v>
      </c>
    </row>
    <row r="34" spans="4:16" x14ac:dyDescent="0.45">
      <c r="D34" s="85" t="e">
        <f>INT(CONCATENATE(VLOOKUP(基本入力!$B$3,名簿!$A$2:$B$13,2,FALSE),'BS,BD'!A45))</f>
        <v>#N/A</v>
      </c>
      <c r="E34" s="85">
        <f>'BS,BD'!I45</f>
        <v>0</v>
      </c>
      <c r="F34" s="85" t="e">
        <f>MID('BS,BD'!D45,1,FIND("　",'BS,BD'!D45,1)-1)</f>
        <v>#VALUE!</v>
      </c>
      <c r="G34" s="85" t="e">
        <f>MID('BS,BD'!D45,FIND("　",'BS,BD'!D45,1)+1,99)</f>
        <v>#VALUE!</v>
      </c>
      <c r="H34" s="85" t="e">
        <f>MID('BS,BD'!E45,1,FIND("　",'BS,BD'!E45,1)-1)</f>
        <v>#VALUE!</v>
      </c>
      <c r="I34" s="85" t="e">
        <f>MID('BS,BD'!E45,FIND("　",'BS,BD'!E45,1)+1,99)</f>
        <v>#VALUE!</v>
      </c>
      <c r="J34" s="85">
        <f>'BS,BD'!F45</f>
        <v>0</v>
      </c>
      <c r="K34" s="85" t="str">
        <f>CONCATENATE("(",'BS,BD'!G45,")")</f>
        <v>()</v>
      </c>
      <c r="M34" s="110"/>
      <c r="N34" s="117"/>
      <c r="O34" s="90" t="e">
        <f t="shared" si="2"/>
        <v>#VALUE!</v>
      </c>
      <c r="P34" s="90" t="e">
        <f t="shared" si="3"/>
        <v>#N/A</v>
      </c>
    </row>
    <row r="35" spans="4:16" x14ac:dyDescent="0.45">
      <c r="D35" s="85" t="e">
        <f>INT(CONCATENATE(VLOOKUP(基本入力!$B$3,名簿!$A$2:$B$13,2,FALSE),'BS,BD'!A46))</f>
        <v>#N/A</v>
      </c>
      <c r="E35" s="85">
        <f>'BS,BD'!I46</f>
        <v>0</v>
      </c>
      <c r="F35" s="85" t="e">
        <f>MID('BS,BD'!D46,1,FIND("　",'BS,BD'!D46,1)-1)</f>
        <v>#VALUE!</v>
      </c>
      <c r="G35" s="85" t="e">
        <f>MID('BS,BD'!D46,FIND("　",'BS,BD'!D46,1)+1,99)</f>
        <v>#VALUE!</v>
      </c>
      <c r="H35" s="85" t="e">
        <f>MID('BS,BD'!E46,1,FIND("　",'BS,BD'!E46,1)-1)</f>
        <v>#VALUE!</v>
      </c>
      <c r="I35" s="85" t="e">
        <f>MID('BS,BD'!E46,FIND("　",'BS,BD'!E46,1)+1,99)</f>
        <v>#VALUE!</v>
      </c>
      <c r="J35" s="85">
        <f>'BS,BD'!F46</f>
        <v>0</v>
      </c>
      <c r="K35" s="85" t="str">
        <f>CONCATENATE("(",'BS,BD'!G46,")")</f>
        <v>()</v>
      </c>
      <c r="M35" s="110">
        <f>基本入力!$B$3</f>
        <v>0</v>
      </c>
      <c r="N35" s="117" t="str">
        <f>'BS,BD'!C46</f>
        <v>BD7</v>
      </c>
      <c r="O35" s="89" t="e">
        <f t="shared" si="2"/>
        <v>#VALUE!</v>
      </c>
      <c r="P35" s="89" t="e">
        <f t="shared" si="3"/>
        <v>#N/A</v>
      </c>
    </row>
    <row r="36" spans="4:16" x14ac:dyDescent="0.45">
      <c r="D36" s="85" t="e">
        <f>INT(CONCATENATE(VLOOKUP(基本入力!$B$3,名簿!$A$2:$B$13,2,FALSE),'BS,BD'!A47))</f>
        <v>#N/A</v>
      </c>
      <c r="E36" s="85">
        <f>'BS,BD'!I47</f>
        <v>0</v>
      </c>
      <c r="F36" s="85" t="e">
        <f>MID('BS,BD'!D47,1,FIND("　",'BS,BD'!D47,1)-1)</f>
        <v>#VALUE!</v>
      </c>
      <c r="G36" s="85" t="e">
        <f>MID('BS,BD'!D47,FIND("　",'BS,BD'!D47,1)+1,99)</f>
        <v>#VALUE!</v>
      </c>
      <c r="H36" s="85" t="e">
        <f>MID('BS,BD'!E47,1,FIND("　",'BS,BD'!E47,1)-1)</f>
        <v>#VALUE!</v>
      </c>
      <c r="I36" s="85" t="e">
        <f>MID('BS,BD'!E47,FIND("　",'BS,BD'!E47,1)+1,99)</f>
        <v>#VALUE!</v>
      </c>
      <c r="J36" s="85">
        <f>'BS,BD'!F47</f>
        <v>0</v>
      </c>
      <c r="K36" s="85" t="str">
        <f>CONCATENATE("(",'BS,BD'!G47,")")</f>
        <v>()</v>
      </c>
      <c r="M36" s="110"/>
      <c r="N36" s="117"/>
      <c r="O36" s="90" t="e">
        <f t="shared" si="2"/>
        <v>#VALUE!</v>
      </c>
      <c r="P36" s="90" t="e">
        <f t="shared" si="3"/>
        <v>#N/A</v>
      </c>
    </row>
    <row r="37" spans="4:16" x14ac:dyDescent="0.45">
      <c r="D37" s="85" t="e">
        <f>INT(CONCATENATE(VLOOKUP(基本入力!$B$3,名簿!$A$2:$B$13,2,FALSE),'BS,BD'!A48))</f>
        <v>#N/A</v>
      </c>
      <c r="E37" s="85">
        <f>'BS,BD'!I48</f>
        <v>0</v>
      </c>
      <c r="F37" s="85" t="e">
        <f>MID('BS,BD'!D48,1,FIND("　",'BS,BD'!D48,1)-1)</f>
        <v>#VALUE!</v>
      </c>
      <c r="G37" s="85" t="e">
        <f>MID('BS,BD'!D48,FIND("　",'BS,BD'!D48,1)+1,99)</f>
        <v>#VALUE!</v>
      </c>
      <c r="H37" s="85" t="e">
        <f>MID('BS,BD'!E48,1,FIND("　",'BS,BD'!E48,1)-1)</f>
        <v>#VALUE!</v>
      </c>
      <c r="I37" s="85" t="e">
        <f>MID('BS,BD'!E48,FIND("　",'BS,BD'!E48,1)+1,99)</f>
        <v>#VALUE!</v>
      </c>
      <c r="J37" s="85">
        <f>'BS,BD'!F48</f>
        <v>0</v>
      </c>
      <c r="K37" s="85" t="str">
        <f>CONCATENATE("(",'BS,BD'!G48,")")</f>
        <v>()</v>
      </c>
      <c r="M37" s="110">
        <f>基本入力!$B$3</f>
        <v>0</v>
      </c>
      <c r="N37" s="117" t="str">
        <f>'BS,BD'!C48</f>
        <v>BD8</v>
      </c>
      <c r="O37" s="89" t="e">
        <f t="shared" si="2"/>
        <v>#VALUE!</v>
      </c>
      <c r="P37" s="89" t="e">
        <f t="shared" si="3"/>
        <v>#N/A</v>
      </c>
    </row>
    <row r="38" spans="4:16" x14ac:dyDescent="0.45">
      <c r="D38" s="85" t="e">
        <f>INT(CONCATENATE(VLOOKUP(基本入力!$B$3,名簿!$A$2:$B$13,2,FALSE),'BS,BD'!A49))</f>
        <v>#N/A</v>
      </c>
      <c r="E38" s="85">
        <f>'BS,BD'!I49</f>
        <v>0</v>
      </c>
      <c r="F38" s="85" t="e">
        <f>MID('BS,BD'!D49,1,FIND("　",'BS,BD'!D49,1)-1)</f>
        <v>#VALUE!</v>
      </c>
      <c r="G38" s="85" t="e">
        <f>MID('BS,BD'!D49,FIND("　",'BS,BD'!D49,1)+1,99)</f>
        <v>#VALUE!</v>
      </c>
      <c r="H38" s="85" t="e">
        <f>MID('BS,BD'!E49,1,FIND("　",'BS,BD'!E49,1)-1)</f>
        <v>#VALUE!</v>
      </c>
      <c r="I38" s="85" t="e">
        <f>MID('BS,BD'!E49,FIND("　",'BS,BD'!E49,1)+1,99)</f>
        <v>#VALUE!</v>
      </c>
      <c r="J38" s="85">
        <f>'BS,BD'!F49</f>
        <v>0</v>
      </c>
      <c r="K38" s="85" t="str">
        <f>CONCATENATE("(",'BS,BD'!G49,")")</f>
        <v>()</v>
      </c>
      <c r="M38" s="110"/>
      <c r="N38" s="117"/>
      <c r="O38" s="90" t="e">
        <f t="shared" si="2"/>
        <v>#VALUE!</v>
      </c>
      <c r="P38" s="90" t="e">
        <f t="shared" si="3"/>
        <v>#N/A</v>
      </c>
    </row>
    <row r="39" spans="4:16" x14ac:dyDescent="0.45">
      <c r="D39" s="85" t="e">
        <f>INT(CONCATENATE(VLOOKUP(基本入力!$B$3,名簿!$A$2:$B$13,2,FALSE),'BS,BD'!A50))</f>
        <v>#N/A</v>
      </c>
      <c r="E39" s="85">
        <f>'BS,BD'!I50</f>
        <v>0</v>
      </c>
      <c r="F39" s="85" t="e">
        <f>MID('BS,BD'!D50,1,FIND("　",'BS,BD'!D50,1)-1)</f>
        <v>#VALUE!</v>
      </c>
      <c r="G39" s="85" t="e">
        <f>MID('BS,BD'!D50,FIND("　",'BS,BD'!D50,1)+1,99)</f>
        <v>#VALUE!</v>
      </c>
      <c r="H39" s="85" t="e">
        <f>MID('BS,BD'!E50,1,FIND("　",'BS,BD'!E50,1)-1)</f>
        <v>#VALUE!</v>
      </c>
      <c r="I39" s="85" t="e">
        <f>MID('BS,BD'!E50,FIND("　",'BS,BD'!E50,1)+1,99)</f>
        <v>#VALUE!</v>
      </c>
      <c r="J39" s="85">
        <f>'BS,BD'!F50</f>
        <v>0</v>
      </c>
      <c r="K39" s="85" t="str">
        <f>CONCATENATE("(",'BS,BD'!G50,")")</f>
        <v>()</v>
      </c>
      <c r="M39" s="110">
        <f>基本入力!$B$3</f>
        <v>0</v>
      </c>
      <c r="N39" s="117" t="str">
        <f>'BS,BD'!C50</f>
        <v>BD開</v>
      </c>
      <c r="O39" s="89" t="e">
        <f t="shared" si="2"/>
        <v>#VALUE!</v>
      </c>
      <c r="P39" s="89" t="e">
        <f t="shared" si="3"/>
        <v>#N/A</v>
      </c>
    </row>
    <row r="40" spans="4:16" x14ac:dyDescent="0.45">
      <c r="D40" s="88" t="e">
        <f>INT(CONCATENATE(VLOOKUP(基本入力!$B$3,名簿!$A$2:$B$13,2,FALSE),'BS,BD'!A51))</f>
        <v>#N/A</v>
      </c>
      <c r="E40" s="88">
        <f>'BS,BD'!I51</f>
        <v>0</v>
      </c>
      <c r="F40" s="88" t="e">
        <f>MID('BS,BD'!D51,1,FIND("　",'BS,BD'!D51,1)-1)</f>
        <v>#VALUE!</v>
      </c>
      <c r="G40" s="88" t="e">
        <f>MID('BS,BD'!D51,FIND("　",'BS,BD'!D51,1)+1,99)</f>
        <v>#VALUE!</v>
      </c>
      <c r="H40" s="88" t="e">
        <f>MID('BS,BD'!E51,1,FIND("　",'BS,BD'!E51,1)-1)</f>
        <v>#VALUE!</v>
      </c>
      <c r="I40" s="88" t="e">
        <f>MID('BS,BD'!E51,FIND("　",'BS,BD'!E51,1)+1,99)</f>
        <v>#VALUE!</v>
      </c>
      <c r="J40" s="88">
        <f>'BS,BD'!F51</f>
        <v>0</v>
      </c>
      <c r="K40" s="88" t="str">
        <f>CONCATENATE("(",'BS,BD'!G51,")")</f>
        <v>()</v>
      </c>
      <c r="M40" s="110"/>
      <c r="N40" s="117"/>
      <c r="O40" s="90" t="e">
        <f t="shared" si="2"/>
        <v>#VALUE!</v>
      </c>
      <c r="P40" s="90" t="e">
        <f t="shared" si="3"/>
        <v>#N/A</v>
      </c>
    </row>
    <row r="41" spans="4:16" x14ac:dyDescent="0.45">
      <c r="D41" s="85" t="e">
        <f>INT(CONCATENATE(VLOOKUP(基本入力!$B$3,名簿!$A$2:$B$13,2,FALSE),'GS,GD'!A9))</f>
        <v>#N/A</v>
      </c>
      <c r="E41" s="85">
        <f>'GS,GD'!I9</f>
        <v>0</v>
      </c>
      <c r="F41" s="85" t="e">
        <f>MID('GS,GD'!D9,1,FIND("　",'GS,GD'!D9,1)-1)</f>
        <v>#VALUE!</v>
      </c>
      <c r="G41" s="85" t="e">
        <f>MID('GS,GD'!D9,FIND("　",'GS,GD'!D9,1)+1,99)</f>
        <v>#VALUE!</v>
      </c>
      <c r="H41" s="85" t="e">
        <f>MID('GS,GD'!E9,1,FIND("　",'GS,GD'!E9,1)-1)</f>
        <v>#VALUE!</v>
      </c>
      <c r="I41" s="85" t="e">
        <f>MID('GS,GD'!E9,FIND("　",'GS,GD'!E9,1)+1,99)</f>
        <v>#VALUE!</v>
      </c>
      <c r="J41" s="85">
        <f>'GS,GD'!F9</f>
        <v>0</v>
      </c>
      <c r="K41" s="85" t="str">
        <f>CONCATENATE("(",'GS,GD'!G9,")")</f>
        <v>()</v>
      </c>
      <c r="M41" s="63">
        <f>基本入力!$B$3</f>
        <v>0</v>
      </c>
      <c r="N41" s="86" t="str">
        <f>'GS,GD'!C9</f>
        <v>GS推</v>
      </c>
      <c r="O41" s="87" t="e">
        <f>CONCATENATE(F41,"　",G41,J41,K41)</f>
        <v>#VALUE!</v>
      </c>
      <c r="P41" s="87" t="e">
        <f>D41</f>
        <v>#N/A</v>
      </c>
    </row>
    <row r="42" spans="4:16" x14ac:dyDescent="0.45">
      <c r="D42" s="85" t="e">
        <f>INT(CONCATENATE(VLOOKUP(基本入力!$B$3,名簿!$A$2:$B$13,2,FALSE),'GS,GD'!A10))</f>
        <v>#N/A</v>
      </c>
      <c r="E42" s="85">
        <f>'GS,GD'!I10</f>
        <v>0</v>
      </c>
      <c r="F42" s="85" t="e">
        <f>MID('GS,GD'!D10,1,FIND("　",'GS,GD'!D10,1)-1)</f>
        <v>#VALUE!</v>
      </c>
      <c r="G42" s="85" t="e">
        <f>MID('GS,GD'!D10,FIND("　",'GS,GD'!D10,1)+1,99)</f>
        <v>#VALUE!</v>
      </c>
      <c r="H42" s="85" t="e">
        <f>MID('GS,GD'!E10,1,FIND("　",'GS,GD'!E10,1)-1)</f>
        <v>#VALUE!</v>
      </c>
      <c r="I42" s="85" t="e">
        <f>MID('GS,GD'!E10,FIND("　",'GS,GD'!E10,1)+1,99)</f>
        <v>#VALUE!</v>
      </c>
      <c r="J42" s="85">
        <f>'GS,GD'!F10</f>
        <v>0</v>
      </c>
      <c r="K42" s="85" t="str">
        <f>CONCATENATE("(",'GS,GD'!G10,")")</f>
        <v>()</v>
      </c>
      <c r="M42" s="63">
        <f>基本入力!$B$3</f>
        <v>0</v>
      </c>
      <c r="N42" s="86" t="str">
        <f>'GS,GD'!C10</f>
        <v>GS推</v>
      </c>
      <c r="O42" s="87" t="e">
        <f t="shared" ref="O42:O53" si="4">CONCATENATE(F42,"　",G42,J42,K42)</f>
        <v>#VALUE!</v>
      </c>
      <c r="P42" s="87" t="e">
        <f t="shared" ref="P42:P53" si="5">D42</f>
        <v>#N/A</v>
      </c>
    </row>
    <row r="43" spans="4:16" x14ac:dyDescent="0.45">
      <c r="D43" s="85" t="e">
        <f>INT(CONCATENATE(VLOOKUP(基本入力!$B$3,名簿!$A$2:$B$13,2,FALSE),'GS,GD'!A11))</f>
        <v>#N/A</v>
      </c>
      <c r="E43" s="85">
        <f>'GS,GD'!I11</f>
        <v>0</v>
      </c>
      <c r="F43" s="85" t="e">
        <f>MID('GS,GD'!D11,1,FIND("　",'GS,GD'!D11,1)-1)</f>
        <v>#VALUE!</v>
      </c>
      <c r="G43" s="85" t="e">
        <f>MID('GS,GD'!D11,FIND("　",'GS,GD'!D11,1)+1,99)</f>
        <v>#VALUE!</v>
      </c>
      <c r="H43" s="85" t="e">
        <f>MID('GS,GD'!E11,1,FIND("　",'GS,GD'!E11,1)-1)</f>
        <v>#VALUE!</v>
      </c>
      <c r="I43" s="85" t="e">
        <f>MID('GS,GD'!E11,FIND("　",'GS,GD'!E11,1)+1,99)</f>
        <v>#VALUE!</v>
      </c>
      <c r="J43" s="85">
        <f>'GS,GD'!F11</f>
        <v>0</v>
      </c>
      <c r="K43" s="85" t="str">
        <f>CONCATENATE("(",'GS,GD'!G11,")")</f>
        <v>()</v>
      </c>
      <c r="M43" s="63">
        <f>基本入力!$B$3</f>
        <v>0</v>
      </c>
      <c r="N43" s="86" t="str">
        <f>'GS,GD'!C11</f>
        <v>GS推</v>
      </c>
      <c r="O43" s="87" t="e">
        <f t="shared" si="4"/>
        <v>#VALUE!</v>
      </c>
      <c r="P43" s="87" t="e">
        <f t="shared" si="5"/>
        <v>#N/A</v>
      </c>
    </row>
    <row r="44" spans="4:16" x14ac:dyDescent="0.45">
      <c r="D44" s="85" t="e">
        <f>INT(CONCATENATE(VLOOKUP(基本入力!$B$3,名簿!$A$2:$B$13,2,FALSE),'GS,GD'!A12))</f>
        <v>#N/A</v>
      </c>
      <c r="E44" s="85">
        <f>'GS,GD'!I12</f>
        <v>0</v>
      </c>
      <c r="F44" s="85" t="e">
        <f>MID('GS,GD'!D12,1,FIND("　",'GS,GD'!D12,1)-1)</f>
        <v>#VALUE!</v>
      </c>
      <c r="G44" s="85" t="e">
        <f>MID('GS,GD'!D12,FIND("　",'GS,GD'!D12,1)+1,99)</f>
        <v>#VALUE!</v>
      </c>
      <c r="H44" s="85" t="e">
        <f>MID('GS,GD'!E12,1,FIND("　",'GS,GD'!E12,1)-1)</f>
        <v>#VALUE!</v>
      </c>
      <c r="I44" s="85" t="e">
        <f>MID('GS,GD'!E12,FIND("　",'GS,GD'!E12,1)+1,99)</f>
        <v>#VALUE!</v>
      </c>
      <c r="J44" s="85">
        <f>'GS,GD'!F12</f>
        <v>0</v>
      </c>
      <c r="K44" s="85" t="str">
        <f>CONCATENATE("(",'GS,GD'!G12,")")</f>
        <v>()</v>
      </c>
      <c r="M44" s="63">
        <f>基本入力!$B$3</f>
        <v>0</v>
      </c>
      <c r="N44" s="86" t="str">
        <f>'GS,GD'!C12</f>
        <v>GS推</v>
      </c>
      <c r="O44" s="87" t="e">
        <f t="shared" si="4"/>
        <v>#VALUE!</v>
      </c>
      <c r="P44" s="87" t="e">
        <f t="shared" si="5"/>
        <v>#N/A</v>
      </c>
    </row>
    <row r="45" spans="4:16" x14ac:dyDescent="0.45">
      <c r="D45" s="85" t="e">
        <f>INT(CONCATENATE(VLOOKUP(基本入力!$B$3,名簿!$A$2:$B$13,2,FALSE),'GS,GD'!A13))</f>
        <v>#N/A</v>
      </c>
      <c r="E45" s="85">
        <f>'GS,GD'!I13</f>
        <v>0</v>
      </c>
      <c r="F45" s="85" t="e">
        <f>MID('GS,GD'!D13,1,FIND("　",'GS,GD'!D13,1)-1)</f>
        <v>#VALUE!</v>
      </c>
      <c r="G45" s="85" t="e">
        <f>MID('GS,GD'!D13,FIND("　",'GS,GD'!D13,1)+1,99)</f>
        <v>#VALUE!</v>
      </c>
      <c r="H45" s="85" t="e">
        <f>MID('GS,GD'!E13,1,FIND("　",'GS,GD'!E13,1)-1)</f>
        <v>#VALUE!</v>
      </c>
      <c r="I45" s="85" t="e">
        <f>MID('GS,GD'!E13,FIND("　",'GS,GD'!E13,1)+1,99)</f>
        <v>#VALUE!</v>
      </c>
      <c r="J45" s="85">
        <f>'GS,GD'!F13</f>
        <v>0</v>
      </c>
      <c r="K45" s="85" t="str">
        <f>CONCATENATE("(",'GS,GD'!G13,")")</f>
        <v>()</v>
      </c>
      <c r="M45" s="63">
        <f>基本入力!$B$3</f>
        <v>0</v>
      </c>
      <c r="N45" s="86" t="str">
        <f>'GS,GD'!C13</f>
        <v>GS1</v>
      </c>
      <c r="O45" s="87" t="e">
        <f t="shared" si="4"/>
        <v>#VALUE!</v>
      </c>
      <c r="P45" s="87" t="e">
        <f t="shared" si="5"/>
        <v>#N/A</v>
      </c>
    </row>
    <row r="46" spans="4:16" x14ac:dyDescent="0.45">
      <c r="D46" s="85" t="e">
        <f>INT(CONCATENATE(VLOOKUP(基本入力!$B$3,名簿!$A$2:$B$13,2,FALSE),'GS,GD'!A14))</f>
        <v>#N/A</v>
      </c>
      <c r="E46" s="85">
        <f>'GS,GD'!I14</f>
        <v>0</v>
      </c>
      <c r="F46" s="85" t="e">
        <f>MID('GS,GD'!D14,1,FIND("　",'GS,GD'!D14,1)-1)</f>
        <v>#VALUE!</v>
      </c>
      <c r="G46" s="85" t="e">
        <f>MID('GS,GD'!D14,FIND("　",'GS,GD'!D14,1)+1,99)</f>
        <v>#VALUE!</v>
      </c>
      <c r="H46" s="85" t="e">
        <f>MID('GS,GD'!E14,1,FIND("　",'GS,GD'!E14,1)-1)</f>
        <v>#VALUE!</v>
      </c>
      <c r="I46" s="85" t="e">
        <f>MID('GS,GD'!E14,FIND("　",'GS,GD'!E14,1)+1,99)</f>
        <v>#VALUE!</v>
      </c>
      <c r="J46" s="85">
        <f>'GS,GD'!F14</f>
        <v>0</v>
      </c>
      <c r="K46" s="85" t="str">
        <f>CONCATENATE("(",'GS,GD'!G14,")")</f>
        <v>()</v>
      </c>
      <c r="M46" s="63">
        <f>基本入力!$B$3</f>
        <v>0</v>
      </c>
      <c r="N46" s="86" t="str">
        <f>'GS,GD'!C14</f>
        <v>GS2</v>
      </c>
      <c r="O46" s="87" t="e">
        <f t="shared" si="4"/>
        <v>#VALUE!</v>
      </c>
      <c r="P46" s="87" t="e">
        <f t="shared" si="5"/>
        <v>#N/A</v>
      </c>
    </row>
    <row r="47" spans="4:16" x14ac:dyDescent="0.45">
      <c r="D47" s="85" t="e">
        <f>INT(CONCATENATE(VLOOKUP(基本入力!$B$3,名簿!$A$2:$B$13,2,FALSE),'GS,GD'!A15))</f>
        <v>#N/A</v>
      </c>
      <c r="E47" s="85">
        <f>'GS,GD'!I15</f>
        <v>0</v>
      </c>
      <c r="F47" s="85" t="e">
        <f>MID('GS,GD'!D15,1,FIND("　",'GS,GD'!D15,1)-1)</f>
        <v>#VALUE!</v>
      </c>
      <c r="G47" s="85" t="e">
        <f>MID('GS,GD'!D15,FIND("　",'GS,GD'!D15,1)+1,99)</f>
        <v>#VALUE!</v>
      </c>
      <c r="H47" s="85" t="e">
        <f>MID('GS,GD'!E15,1,FIND("　",'GS,GD'!E15,1)-1)</f>
        <v>#VALUE!</v>
      </c>
      <c r="I47" s="85" t="e">
        <f>MID('GS,GD'!E15,FIND("　",'GS,GD'!E15,1)+1,99)</f>
        <v>#VALUE!</v>
      </c>
      <c r="J47" s="85">
        <f>'GS,GD'!F15</f>
        <v>0</v>
      </c>
      <c r="K47" s="85" t="str">
        <f>CONCATENATE("(",'GS,GD'!G15,")")</f>
        <v>()</v>
      </c>
      <c r="M47" s="63">
        <f>基本入力!$B$3</f>
        <v>0</v>
      </c>
      <c r="N47" s="86" t="str">
        <f>'GS,GD'!C15</f>
        <v>GS3</v>
      </c>
      <c r="O47" s="87" t="e">
        <f t="shared" si="4"/>
        <v>#VALUE!</v>
      </c>
      <c r="P47" s="87" t="e">
        <f t="shared" si="5"/>
        <v>#N/A</v>
      </c>
    </row>
    <row r="48" spans="4:16" x14ac:dyDescent="0.45">
      <c r="D48" s="85" t="e">
        <f>INT(CONCATENATE(VLOOKUP(基本入力!$B$3,名簿!$A$2:$B$13,2,FALSE),'GS,GD'!A16))</f>
        <v>#N/A</v>
      </c>
      <c r="E48" s="85">
        <f>'GS,GD'!I16</f>
        <v>0</v>
      </c>
      <c r="F48" s="85" t="e">
        <f>MID('GS,GD'!D16,1,FIND("　",'GS,GD'!D16,1)-1)</f>
        <v>#VALUE!</v>
      </c>
      <c r="G48" s="85" t="e">
        <f>MID('GS,GD'!D16,FIND("　",'GS,GD'!D16,1)+1,99)</f>
        <v>#VALUE!</v>
      </c>
      <c r="H48" s="85" t="e">
        <f>MID('GS,GD'!E16,1,FIND("　",'GS,GD'!E16,1)-1)</f>
        <v>#VALUE!</v>
      </c>
      <c r="I48" s="85" t="e">
        <f>MID('GS,GD'!E16,FIND("　",'GS,GD'!E16,1)+1,99)</f>
        <v>#VALUE!</v>
      </c>
      <c r="J48" s="85">
        <f>'GS,GD'!F16</f>
        <v>0</v>
      </c>
      <c r="K48" s="85" t="str">
        <f>CONCATENATE("(",'GS,GD'!G16,")")</f>
        <v>()</v>
      </c>
      <c r="M48" s="63">
        <f>基本入力!$B$3</f>
        <v>0</v>
      </c>
      <c r="N48" s="86" t="str">
        <f>'GS,GD'!C16</f>
        <v>GS4</v>
      </c>
      <c r="O48" s="87" t="e">
        <f t="shared" si="4"/>
        <v>#VALUE!</v>
      </c>
      <c r="P48" s="87" t="e">
        <f t="shared" si="5"/>
        <v>#N/A</v>
      </c>
    </row>
    <row r="49" spans="4:16" x14ac:dyDescent="0.45">
      <c r="D49" s="85" t="e">
        <f>INT(CONCATENATE(VLOOKUP(基本入力!$B$3,名簿!$A$2:$B$13,2,FALSE),'GS,GD'!A17))</f>
        <v>#N/A</v>
      </c>
      <c r="E49" s="85">
        <f>'GS,GD'!I17</f>
        <v>0</v>
      </c>
      <c r="F49" s="85" t="e">
        <f>MID('GS,GD'!D17,1,FIND("　",'GS,GD'!D17,1)-1)</f>
        <v>#VALUE!</v>
      </c>
      <c r="G49" s="85" t="e">
        <f>MID('GS,GD'!D17,FIND("　",'GS,GD'!D17,1)+1,99)</f>
        <v>#VALUE!</v>
      </c>
      <c r="H49" s="85" t="e">
        <f>MID('GS,GD'!E17,1,FIND("　",'GS,GD'!E17,1)-1)</f>
        <v>#VALUE!</v>
      </c>
      <c r="I49" s="85" t="e">
        <f>MID('GS,GD'!E17,FIND("　",'GS,GD'!E17,1)+1,99)</f>
        <v>#VALUE!</v>
      </c>
      <c r="J49" s="85">
        <f>'GS,GD'!F17</f>
        <v>0</v>
      </c>
      <c r="K49" s="85" t="str">
        <f>CONCATENATE("(",'GS,GD'!G17,")")</f>
        <v>()</v>
      </c>
      <c r="M49" s="63">
        <f>基本入力!$B$3</f>
        <v>0</v>
      </c>
      <c r="N49" s="86" t="str">
        <f>'GS,GD'!C17</f>
        <v>GS5</v>
      </c>
      <c r="O49" s="87" t="e">
        <f t="shared" si="4"/>
        <v>#VALUE!</v>
      </c>
      <c r="P49" s="87" t="e">
        <f t="shared" si="5"/>
        <v>#N/A</v>
      </c>
    </row>
    <row r="50" spans="4:16" x14ac:dyDescent="0.45">
      <c r="D50" s="85" t="e">
        <f>INT(CONCATENATE(VLOOKUP(基本入力!$B$3,名簿!$A$2:$B$13,2,FALSE),'GS,GD'!A18))</f>
        <v>#N/A</v>
      </c>
      <c r="E50" s="85">
        <f>'GS,GD'!I18</f>
        <v>0</v>
      </c>
      <c r="F50" s="85" t="e">
        <f>MID('GS,GD'!D18,1,FIND("　",'GS,GD'!D18,1)-1)</f>
        <v>#VALUE!</v>
      </c>
      <c r="G50" s="85" t="e">
        <f>MID('GS,GD'!D18,FIND("　",'GS,GD'!D18,1)+1,99)</f>
        <v>#VALUE!</v>
      </c>
      <c r="H50" s="85" t="e">
        <f>MID('GS,GD'!E18,1,FIND("　",'GS,GD'!E18,1)-1)</f>
        <v>#VALUE!</v>
      </c>
      <c r="I50" s="85" t="e">
        <f>MID('GS,GD'!E18,FIND("　",'GS,GD'!E18,1)+1,99)</f>
        <v>#VALUE!</v>
      </c>
      <c r="J50" s="85">
        <f>'GS,GD'!F18</f>
        <v>0</v>
      </c>
      <c r="K50" s="85" t="str">
        <f>CONCATENATE("(",'GS,GD'!G18,")")</f>
        <v>()</v>
      </c>
      <c r="M50" s="63">
        <f>基本入力!$B$3</f>
        <v>0</v>
      </c>
      <c r="N50" s="86" t="str">
        <f>'GS,GD'!C18</f>
        <v>GS6</v>
      </c>
      <c r="O50" s="87" t="e">
        <f t="shared" si="4"/>
        <v>#VALUE!</v>
      </c>
      <c r="P50" s="87" t="e">
        <f t="shared" si="5"/>
        <v>#N/A</v>
      </c>
    </row>
    <row r="51" spans="4:16" x14ac:dyDescent="0.45">
      <c r="D51" s="85" t="e">
        <f>INT(CONCATENATE(VLOOKUP(基本入力!$B$3,名簿!$A$2:$B$13,2,FALSE),'GS,GD'!A19))</f>
        <v>#N/A</v>
      </c>
      <c r="E51" s="85">
        <f>'GS,GD'!I19</f>
        <v>0</v>
      </c>
      <c r="F51" s="85" t="e">
        <f>MID('GS,GD'!D19,1,FIND("　",'GS,GD'!D19,1)-1)</f>
        <v>#VALUE!</v>
      </c>
      <c r="G51" s="85" t="e">
        <f>MID('GS,GD'!D19,FIND("　",'GS,GD'!D19,1)+1,99)</f>
        <v>#VALUE!</v>
      </c>
      <c r="H51" s="85" t="e">
        <f>MID('GS,GD'!E19,1,FIND("　",'GS,GD'!E19,1)-1)</f>
        <v>#VALUE!</v>
      </c>
      <c r="I51" s="85" t="e">
        <f>MID('GS,GD'!E19,FIND("　",'GS,GD'!E19,1)+1,99)</f>
        <v>#VALUE!</v>
      </c>
      <c r="J51" s="85">
        <f>'GS,GD'!F19</f>
        <v>0</v>
      </c>
      <c r="K51" s="85" t="str">
        <f>CONCATENATE("(",'GS,GD'!G19,")")</f>
        <v>()</v>
      </c>
      <c r="M51" s="63">
        <f>基本入力!$B$3</f>
        <v>0</v>
      </c>
      <c r="N51" s="86" t="str">
        <f>'GS,GD'!C19</f>
        <v>GS7</v>
      </c>
      <c r="O51" s="87" t="e">
        <f t="shared" si="4"/>
        <v>#VALUE!</v>
      </c>
      <c r="P51" s="87" t="e">
        <f t="shared" si="5"/>
        <v>#N/A</v>
      </c>
    </row>
    <row r="52" spans="4:16" x14ac:dyDescent="0.45">
      <c r="D52" s="85" t="e">
        <f>INT(CONCATENATE(VLOOKUP(基本入力!$B$3,名簿!$A$2:$B$13,2,FALSE),'GS,GD'!A20))</f>
        <v>#N/A</v>
      </c>
      <c r="E52" s="85">
        <f>'GS,GD'!I20</f>
        <v>0</v>
      </c>
      <c r="F52" s="85" t="e">
        <f>MID('GS,GD'!D20,1,FIND("　",'GS,GD'!D20,1)-1)</f>
        <v>#VALUE!</v>
      </c>
      <c r="G52" s="85" t="e">
        <f>MID('GS,GD'!D20,FIND("　",'GS,GD'!D20,1)+1,99)</f>
        <v>#VALUE!</v>
      </c>
      <c r="H52" s="85" t="e">
        <f>MID('GS,GD'!E20,1,FIND("　",'GS,GD'!E20,1)-1)</f>
        <v>#VALUE!</v>
      </c>
      <c r="I52" s="85" t="e">
        <f>MID('GS,GD'!E20,FIND("　",'GS,GD'!E20,1)+1,99)</f>
        <v>#VALUE!</v>
      </c>
      <c r="J52" s="85">
        <f>'GS,GD'!F20</f>
        <v>0</v>
      </c>
      <c r="K52" s="85" t="str">
        <f>CONCATENATE("(",'GS,GD'!G20,")")</f>
        <v>()</v>
      </c>
      <c r="M52" s="63">
        <f>基本入力!$B$3</f>
        <v>0</v>
      </c>
      <c r="N52" s="86" t="str">
        <f>'GS,GD'!C20</f>
        <v>GS8</v>
      </c>
      <c r="O52" s="87" t="e">
        <f t="shared" si="4"/>
        <v>#VALUE!</v>
      </c>
      <c r="P52" s="87" t="e">
        <f t="shared" si="5"/>
        <v>#N/A</v>
      </c>
    </row>
    <row r="53" spans="4:16" x14ac:dyDescent="0.45">
      <c r="D53" s="88" t="e">
        <f>INT(CONCATENATE(VLOOKUP(基本入力!$B$3,名簿!$A$2:$B$13,2,FALSE),'GS,GD'!A21))</f>
        <v>#N/A</v>
      </c>
      <c r="E53" s="88">
        <f>'GS,GD'!I21</f>
        <v>0</v>
      </c>
      <c r="F53" s="88" t="e">
        <f>MID('GS,GD'!D21,1,FIND("　",'GS,GD'!D21,1)-1)</f>
        <v>#VALUE!</v>
      </c>
      <c r="G53" s="88" t="e">
        <f>MID('GS,GD'!D21,FIND("　",'GS,GD'!D21,1)+1,99)</f>
        <v>#VALUE!</v>
      </c>
      <c r="H53" s="88" t="e">
        <f>MID('GS,GD'!E21,1,FIND("　",'GS,GD'!E21,1)-1)</f>
        <v>#VALUE!</v>
      </c>
      <c r="I53" s="88" t="e">
        <f>MID('GS,GD'!E21,FIND("　",'GS,GD'!E21,1)+1,99)</f>
        <v>#VALUE!</v>
      </c>
      <c r="J53" s="88">
        <f>'GS,GD'!F21</f>
        <v>0</v>
      </c>
      <c r="K53" s="88" t="str">
        <f>CONCATENATE("(",'GS,GD'!G21,")")</f>
        <v>()</v>
      </c>
      <c r="M53" s="63">
        <f>基本入力!$B$3</f>
        <v>0</v>
      </c>
      <c r="N53" s="86" t="str">
        <f>'GS,GD'!C21</f>
        <v>GS開</v>
      </c>
      <c r="O53" s="87" t="e">
        <f t="shared" si="4"/>
        <v>#VALUE!</v>
      </c>
      <c r="P53" s="87" t="e">
        <f t="shared" si="5"/>
        <v>#N/A</v>
      </c>
    </row>
    <row r="54" spans="4:16" x14ac:dyDescent="0.45">
      <c r="D54" s="85" t="e">
        <f>INT(CONCATENATE(VLOOKUP(基本入力!$B$3,名簿!$A$2:$B$13,2,FALSE),'GS,GD'!A26))</f>
        <v>#N/A</v>
      </c>
      <c r="E54" s="85">
        <f>'GS,GD'!I26</f>
        <v>0</v>
      </c>
      <c r="F54" s="85" t="e">
        <f>MID('GS,GD'!D26,1,FIND("　",'GS,GD'!D26,1)-1)</f>
        <v>#VALUE!</v>
      </c>
      <c r="G54" s="85" t="e">
        <f>MID('GS,GD'!D26,FIND("　",'GS,GD'!D26,1)+1,99)</f>
        <v>#VALUE!</v>
      </c>
      <c r="H54" s="85" t="e">
        <f>MID('GS,GD'!E26,1,FIND("　",'GS,GD'!E26,1)-1)</f>
        <v>#VALUE!</v>
      </c>
      <c r="I54" s="85" t="e">
        <f>MID('GS,GD'!E26,FIND("　",'GS,GD'!E26,1)+1,99)</f>
        <v>#VALUE!</v>
      </c>
      <c r="J54" s="85">
        <f>'GS,GD'!F26</f>
        <v>0</v>
      </c>
      <c r="K54" s="85" t="str">
        <f>CONCATENATE("(",'GS,GD'!G26,")")</f>
        <v>()</v>
      </c>
      <c r="M54" s="110">
        <f>基本入力!$B$3</f>
        <v>0</v>
      </c>
      <c r="N54" s="117" t="str">
        <f>'GS,GD'!C26</f>
        <v>GD推</v>
      </c>
      <c r="O54" s="89" t="e">
        <f t="shared" ref="O54:O117" si="6">CONCATENATE(F54,"　",G54,J54,K54)</f>
        <v>#VALUE!</v>
      </c>
      <c r="P54" s="89" t="e">
        <f t="shared" ref="P54:P117" si="7">D54</f>
        <v>#N/A</v>
      </c>
    </row>
    <row r="55" spans="4:16" x14ac:dyDescent="0.45">
      <c r="D55" s="85" t="e">
        <f>INT(CONCATENATE(VLOOKUP(基本入力!$B$3,名簿!$A$2:$B$13,2,FALSE),'GS,GD'!A27))</f>
        <v>#N/A</v>
      </c>
      <c r="E55" s="85">
        <f>'GS,GD'!I27</f>
        <v>0</v>
      </c>
      <c r="F55" s="85" t="e">
        <f>MID('GS,GD'!D27,1,FIND("　",'GS,GD'!D27,1)-1)</f>
        <v>#VALUE!</v>
      </c>
      <c r="G55" s="85" t="e">
        <f>MID('GS,GD'!D27,FIND("　",'GS,GD'!D27,1)+1,99)</f>
        <v>#VALUE!</v>
      </c>
      <c r="H55" s="85" t="e">
        <f>MID('GS,GD'!E27,1,FIND("　",'GS,GD'!E27,1)-1)</f>
        <v>#VALUE!</v>
      </c>
      <c r="I55" s="85" t="e">
        <f>MID('GS,GD'!E27,FIND("　",'GS,GD'!E27,1)+1,99)</f>
        <v>#VALUE!</v>
      </c>
      <c r="J55" s="85">
        <f>'GS,GD'!F27</f>
        <v>0</v>
      </c>
      <c r="K55" s="85" t="str">
        <f>CONCATENATE("(",'GS,GD'!G27,")")</f>
        <v>()</v>
      </c>
      <c r="M55" s="110"/>
      <c r="N55" s="117"/>
      <c r="O55" s="90" t="e">
        <f t="shared" si="6"/>
        <v>#VALUE!</v>
      </c>
      <c r="P55" s="90" t="e">
        <f t="shared" si="7"/>
        <v>#N/A</v>
      </c>
    </row>
    <row r="56" spans="4:16" x14ac:dyDescent="0.45">
      <c r="D56" s="85" t="e">
        <f>INT(CONCATENATE(VLOOKUP(基本入力!$B$3,名簿!$A$2:$B$13,2,FALSE),'GS,GD'!A28))</f>
        <v>#N/A</v>
      </c>
      <c r="E56" s="85">
        <f>'GS,GD'!I28</f>
        <v>0</v>
      </c>
      <c r="F56" s="85" t="e">
        <f>MID('GS,GD'!D28,1,FIND("　",'GS,GD'!D28,1)-1)</f>
        <v>#VALUE!</v>
      </c>
      <c r="G56" s="85" t="e">
        <f>MID('GS,GD'!D28,FIND("　",'GS,GD'!D28,1)+1,99)</f>
        <v>#VALUE!</v>
      </c>
      <c r="H56" s="85" t="e">
        <f>MID('GS,GD'!E28,1,FIND("　",'GS,GD'!E28,1)-1)</f>
        <v>#VALUE!</v>
      </c>
      <c r="I56" s="85" t="e">
        <f>MID('GS,GD'!E28,FIND("　",'GS,GD'!E28,1)+1,99)</f>
        <v>#VALUE!</v>
      </c>
      <c r="J56" s="85">
        <f>'GS,GD'!F28</f>
        <v>0</v>
      </c>
      <c r="K56" s="85" t="str">
        <f>CONCATENATE("(",'GS,GD'!G28,")")</f>
        <v>()</v>
      </c>
      <c r="M56" s="110">
        <f>基本入力!$B$3</f>
        <v>0</v>
      </c>
      <c r="N56" s="117" t="str">
        <f>'GS,GD'!C28</f>
        <v>GD推</v>
      </c>
      <c r="O56" s="89" t="e">
        <f t="shared" si="6"/>
        <v>#VALUE!</v>
      </c>
      <c r="P56" s="89" t="e">
        <f t="shared" si="7"/>
        <v>#N/A</v>
      </c>
    </row>
    <row r="57" spans="4:16" x14ac:dyDescent="0.45">
      <c r="D57" s="85" t="e">
        <f>INT(CONCATENATE(VLOOKUP(基本入力!$B$3,名簿!$A$2:$B$13,2,FALSE),'GS,GD'!A29))</f>
        <v>#N/A</v>
      </c>
      <c r="E57" s="85">
        <f>'GS,GD'!I29</f>
        <v>0</v>
      </c>
      <c r="F57" s="85" t="e">
        <f>MID('GS,GD'!D29,1,FIND("　",'GS,GD'!D29,1)-1)</f>
        <v>#VALUE!</v>
      </c>
      <c r="G57" s="85" t="e">
        <f>MID('GS,GD'!D29,FIND("　",'GS,GD'!D29,1)+1,99)</f>
        <v>#VALUE!</v>
      </c>
      <c r="H57" s="85" t="e">
        <f>MID('GS,GD'!E29,1,FIND("　",'GS,GD'!E29,1)-1)</f>
        <v>#VALUE!</v>
      </c>
      <c r="I57" s="85" t="e">
        <f>MID('GS,GD'!E29,FIND("　",'GS,GD'!E29,1)+1,99)</f>
        <v>#VALUE!</v>
      </c>
      <c r="J57" s="85">
        <f>'GS,GD'!F29</f>
        <v>0</v>
      </c>
      <c r="K57" s="85" t="str">
        <f>CONCATENATE("(",'GS,GD'!G29,")")</f>
        <v>()</v>
      </c>
      <c r="M57" s="110"/>
      <c r="N57" s="117"/>
      <c r="O57" s="90" t="e">
        <f t="shared" si="6"/>
        <v>#VALUE!</v>
      </c>
      <c r="P57" s="90" t="e">
        <f t="shared" si="7"/>
        <v>#N/A</v>
      </c>
    </row>
    <row r="58" spans="4:16" x14ac:dyDescent="0.45">
      <c r="D58" s="85" t="e">
        <f>INT(CONCATENATE(VLOOKUP(基本入力!$B$3,名簿!$A$2:$B$13,2,FALSE),'GS,GD'!A30))</f>
        <v>#N/A</v>
      </c>
      <c r="E58" s="85">
        <f>'GS,GD'!I30</f>
        <v>0</v>
      </c>
      <c r="F58" s="85" t="e">
        <f>MID('GS,GD'!D30,1,FIND("　",'GS,GD'!D30,1)-1)</f>
        <v>#VALUE!</v>
      </c>
      <c r="G58" s="85" t="e">
        <f>MID('GS,GD'!D30,FIND("　",'GS,GD'!D30,1)+1,99)</f>
        <v>#VALUE!</v>
      </c>
      <c r="H58" s="85" t="e">
        <f>MID('GS,GD'!E30,1,FIND("　",'GS,GD'!E30,1)-1)</f>
        <v>#VALUE!</v>
      </c>
      <c r="I58" s="85" t="e">
        <f>MID('GS,GD'!E30,FIND("　",'GS,GD'!E30,1)+1,99)</f>
        <v>#VALUE!</v>
      </c>
      <c r="J58" s="85">
        <f>'GS,GD'!F30</f>
        <v>0</v>
      </c>
      <c r="K58" s="85" t="str">
        <f>CONCATENATE("(",'GS,GD'!G30,")")</f>
        <v>()</v>
      </c>
      <c r="M58" s="110">
        <f>基本入力!$B$3</f>
        <v>0</v>
      </c>
      <c r="N58" s="117" t="str">
        <f>'GS,GD'!C30</f>
        <v>GD推</v>
      </c>
      <c r="O58" s="89" t="e">
        <f t="shared" si="6"/>
        <v>#VALUE!</v>
      </c>
      <c r="P58" s="89" t="e">
        <f t="shared" si="7"/>
        <v>#N/A</v>
      </c>
    </row>
    <row r="59" spans="4:16" x14ac:dyDescent="0.45">
      <c r="D59" s="85" t="e">
        <f>INT(CONCATENATE(VLOOKUP(基本入力!$B$3,名簿!$A$2:$B$13,2,FALSE),'GS,GD'!A31))</f>
        <v>#N/A</v>
      </c>
      <c r="E59" s="85">
        <f>'GS,GD'!I31</f>
        <v>0</v>
      </c>
      <c r="F59" s="85" t="e">
        <f>MID('GS,GD'!D31,1,FIND("　",'GS,GD'!D31,1)-1)</f>
        <v>#VALUE!</v>
      </c>
      <c r="G59" s="85" t="e">
        <f>MID('GS,GD'!D31,FIND("　",'GS,GD'!D31,1)+1,99)</f>
        <v>#VALUE!</v>
      </c>
      <c r="H59" s="85" t="e">
        <f>MID('GS,GD'!E31,1,FIND("　",'GS,GD'!E31,1)-1)</f>
        <v>#VALUE!</v>
      </c>
      <c r="I59" s="85" t="e">
        <f>MID('GS,GD'!E31,FIND("　",'GS,GD'!E31,1)+1,99)</f>
        <v>#VALUE!</v>
      </c>
      <c r="J59" s="85">
        <f>'GS,GD'!F31</f>
        <v>0</v>
      </c>
      <c r="K59" s="85" t="str">
        <f>CONCATENATE("(",'GS,GD'!G31,")")</f>
        <v>()</v>
      </c>
      <c r="M59" s="110"/>
      <c r="N59" s="117"/>
      <c r="O59" s="90" t="e">
        <f t="shared" si="6"/>
        <v>#VALUE!</v>
      </c>
      <c r="P59" s="90" t="e">
        <f t="shared" si="7"/>
        <v>#N/A</v>
      </c>
    </row>
    <row r="60" spans="4:16" x14ac:dyDescent="0.45">
      <c r="D60" s="85" t="e">
        <f>INT(CONCATENATE(VLOOKUP(基本入力!$B$3,名簿!$A$2:$B$13,2,FALSE),'GS,GD'!A32))</f>
        <v>#N/A</v>
      </c>
      <c r="E60" s="85">
        <f>'GS,GD'!I32</f>
        <v>0</v>
      </c>
      <c r="F60" s="85" t="e">
        <f>MID('GS,GD'!D32,1,FIND("　",'GS,GD'!D32,1)-1)</f>
        <v>#VALUE!</v>
      </c>
      <c r="G60" s="85" t="e">
        <f>MID('GS,GD'!D32,FIND("　",'GS,GD'!D32,1)+1,99)</f>
        <v>#VALUE!</v>
      </c>
      <c r="H60" s="85" t="e">
        <f>MID('GS,GD'!E32,1,FIND("　",'GS,GD'!E32,1)-1)</f>
        <v>#VALUE!</v>
      </c>
      <c r="I60" s="85" t="e">
        <f>MID('GS,GD'!E32,FIND("　",'GS,GD'!E32,1)+1,99)</f>
        <v>#VALUE!</v>
      </c>
      <c r="J60" s="85">
        <f>'GS,GD'!F32</f>
        <v>0</v>
      </c>
      <c r="K60" s="85" t="str">
        <f>CONCATENATE("(",'GS,GD'!G32,")")</f>
        <v>()</v>
      </c>
      <c r="M60" s="110">
        <f>基本入力!$B$3</f>
        <v>0</v>
      </c>
      <c r="N60" s="117" t="str">
        <f>'GS,GD'!C32</f>
        <v>GD推</v>
      </c>
      <c r="O60" s="89" t="e">
        <f t="shared" si="6"/>
        <v>#VALUE!</v>
      </c>
      <c r="P60" s="89" t="e">
        <f t="shared" si="7"/>
        <v>#N/A</v>
      </c>
    </row>
    <row r="61" spans="4:16" x14ac:dyDescent="0.45">
      <c r="D61" s="85" t="e">
        <f>INT(CONCATENATE(VLOOKUP(基本入力!$B$3,名簿!$A$2:$B$13,2,FALSE),'GS,GD'!A33))</f>
        <v>#N/A</v>
      </c>
      <c r="E61" s="85">
        <f>'GS,GD'!I33</f>
        <v>0</v>
      </c>
      <c r="F61" s="85" t="e">
        <f>MID('GS,GD'!D33,1,FIND("　",'GS,GD'!D33,1)-1)</f>
        <v>#VALUE!</v>
      </c>
      <c r="G61" s="85" t="e">
        <f>MID('GS,GD'!D33,FIND("　",'GS,GD'!D33,1)+1,99)</f>
        <v>#VALUE!</v>
      </c>
      <c r="H61" s="85" t="e">
        <f>MID('GS,GD'!E33,1,FIND("　",'GS,GD'!E33,1)-1)</f>
        <v>#VALUE!</v>
      </c>
      <c r="I61" s="85" t="e">
        <f>MID('GS,GD'!E33,FIND("　",'GS,GD'!E33,1)+1,99)</f>
        <v>#VALUE!</v>
      </c>
      <c r="J61" s="85">
        <f>'GS,GD'!F33</f>
        <v>0</v>
      </c>
      <c r="K61" s="85" t="str">
        <f>CONCATENATE("(",'GS,GD'!G33,")")</f>
        <v>()</v>
      </c>
      <c r="M61" s="110"/>
      <c r="N61" s="117"/>
      <c r="O61" s="90" t="e">
        <f t="shared" si="6"/>
        <v>#VALUE!</v>
      </c>
      <c r="P61" s="90" t="e">
        <f t="shared" si="7"/>
        <v>#N/A</v>
      </c>
    </row>
    <row r="62" spans="4:16" x14ac:dyDescent="0.45">
      <c r="D62" s="85" t="e">
        <f>INT(CONCATENATE(VLOOKUP(基本入力!$B$3,名簿!$A$2:$B$13,2,FALSE),'GS,GD'!A34))</f>
        <v>#N/A</v>
      </c>
      <c r="E62" s="85">
        <f>'GS,GD'!I34</f>
        <v>0</v>
      </c>
      <c r="F62" s="85" t="e">
        <f>MID('GS,GD'!D34,1,FIND("　",'GS,GD'!D34,1)-1)</f>
        <v>#VALUE!</v>
      </c>
      <c r="G62" s="85" t="e">
        <f>MID('GS,GD'!D34,FIND("　",'GS,GD'!D34,1)+1,99)</f>
        <v>#VALUE!</v>
      </c>
      <c r="H62" s="85" t="e">
        <f>MID('GS,GD'!E34,1,FIND("　",'GS,GD'!E34,1)-1)</f>
        <v>#VALUE!</v>
      </c>
      <c r="I62" s="85" t="e">
        <f>MID('GS,GD'!E34,FIND("　",'GS,GD'!E34,1)+1,99)</f>
        <v>#VALUE!</v>
      </c>
      <c r="J62" s="85">
        <f>'GS,GD'!F34</f>
        <v>0</v>
      </c>
      <c r="K62" s="85" t="str">
        <f>CONCATENATE("(",'GS,GD'!G34,")")</f>
        <v>()</v>
      </c>
      <c r="M62" s="110">
        <f>基本入力!$B$3</f>
        <v>0</v>
      </c>
      <c r="N62" s="117" t="str">
        <f>'GS,GD'!C34</f>
        <v>GD1</v>
      </c>
      <c r="O62" s="89" t="e">
        <f t="shared" si="6"/>
        <v>#VALUE!</v>
      </c>
      <c r="P62" s="89" t="e">
        <f t="shared" si="7"/>
        <v>#N/A</v>
      </c>
    </row>
    <row r="63" spans="4:16" x14ac:dyDescent="0.45">
      <c r="D63" s="85" t="e">
        <f>INT(CONCATENATE(VLOOKUP(基本入力!$B$3,名簿!$A$2:$B$13,2,FALSE),'GS,GD'!A35))</f>
        <v>#N/A</v>
      </c>
      <c r="E63" s="85">
        <f>'GS,GD'!I35</f>
        <v>0</v>
      </c>
      <c r="F63" s="85" t="e">
        <f>MID('GS,GD'!D35,1,FIND("　",'GS,GD'!D35,1)-1)</f>
        <v>#VALUE!</v>
      </c>
      <c r="G63" s="85" t="e">
        <f>MID('GS,GD'!D35,FIND("　",'GS,GD'!D35,1)+1,99)</f>
        <v>#VALUE!</v>
      </c>
      <c r="H63" s="85" t="e">
        <f>MID('GS,GD'!E35,1,FIND("　",'GS,GD'!E35,1)-1)</f>
        <v>#VALUE!</v>
      </c>
      <c r="I63" s="85" t="e">
        <f>MID('GS,GD'!E35,FIND("　",'GS,GD'!E35,1)+1,99)</f>
        <v>#VALUE!</v>
      </c>
      <c r="J63" s="85">
        <f>'GS,GD'!F35</f>
        <v>0</v>
      </c>
      <c r="K63" s="85" t="str">
        <f>CONCATENATE("(",'GS,GD'!G35,")")</f>
        <v>()</v>
      </c>
      <c r="M63" s="110"/>
      <c r="N63" s="117"/>
      <c r="O63" s="90" t="e">
        <f t="shared" si="6"/>
        <v>#VALUE!</v>
      </c>
      <c r="P63" s="90" t="e">
        <f t="shared" si="7"/>
        <v>#N/A</v>
      </c>
    </row>
    <row r="64" spans="4:16" x14ac:dyDescent="0.45">
      <c r="D64" s="85" t="e">
        <f>INT(CONCATENATE(VLOOKUP(基本入力!$B$3,名簿!$A$2:$B$13,2,FALSE),'GS,GD'!A36))</f>
        <v>#N/A</v>
      </c>
      <c r="E64" s="85">
        <f>'GS,GD'!I36</f>
        <v>0</v>
      </c>
      <c r="F64" s="85" t="e">
        <f>MID('GS,GD'!D36,1,FIND("　",'GS,GD'!D36,1)-1)</f>
        <v>#VALUE!</v>
      </c>
      <c r="G64" s="85" t="e">
        <f>MID('GS,GD'!D36,FIND("　",'GS,GD'!D36,1)+1,99)</f>
        <v>#VALUE!</v>
      </c>
      <c r="H64" s="85" t="e">
        <f>MID('GS,GD'!E36,1,FIND("　",'GS,GD'!E36,1)-1)</f>
        <v>#VALUE!</v>
      </c>
      <c r="I64" s="85" t="e">
        <f>MID('GS,GD'!E36,FIND("　",'GS,GD'!E36,1)+1,99)</f>
        <v>#VALUE!</v>
      </c>
      <c r="J64" s="85">
        <f>'GS,GD'!F36</f>
        <v>0</v>
      </c>
      <c r="K64" s="85" t="str">
        <f>CONCATENATE("(",'GS,GD'!G36,")")</f>
        <v>()</v>
      </c>
      <c r="M64" s="110">
        <f>基本入力!$B$3</f>
        <v>0</v>
      </c>
      <c r="N64" s="117" t="str">
        <f>'GS,GD'!C36</f>
        <v>GD2</v>
      </c>
      <c r="O64" s="89" t="e">
        <f t="shared" si="6"/>
        <v>#VALUE!</v>
      </c>
      <c r="P64" s="89" t="e">
        <f t="shared" si="7"/>
        <v>#N/A</v>
      </c>
    </row>
    <row r="65" spans="4:16" x14ac:dyDescent="0.45">
      <c r="D65" s="85" t="e">
        <f>INT(CONCATENATE(VLOOKUP(基本入力!$B$3,名簿!$A$2:$B$13,2,FALSE),'GS,GD'!A37))</f>
        <v>#N/A</v>
      </c>
      <c r="E65" s="85">
        <f>'GS,GD'!I37</f>
        <v>0</v>
      </c>
      <c r="F65" s="85" t="e">
        <f>MID('GS,GD'!D37,1,FIND("　",'GS,GD'!D37,1)-1)</f>
        <v>#VALUE!</v>
      </c>
      <c r="G65" s="85" t="e">
        <f>MID('GS,GD'!D37,FIND("　",'GS,GD'!D37,1)+1,99)</f>
        <v>#VALUE!</v>
      </c>
      <c r="H65" s="85" t="e">
        <f>MID('GS,GD'!E37,1,FIND("　",'GS,GD'!E37,1)-1)</f>
        <v>#VALUE!</v>
      </c>
      <c r="I65" s="85" t="e">
        <f>MID('GS,GD'!E37,FIND("　",'GS,GD'!E37,1)+1,99)</f>
        <v>#VALUE!</v>
      </c>
      <c r="J65" s="85">
        <f>'GS,GD'!F37</f>
        <v>0</v>
      </c>
      <c r="K65" s="85" t="str">
        <f>CONCATENATE("(",'GS,GD'!G37,")")</f>
        <v>()</v>
      </c>
      <c r="M65" s="110"/>
      <c r="N65" s="117"/>
      <c r="O65" s="90" t="e">
        <f t="shared" si="6"/>
        <v>#VALUE!</v>
      </c>
      <c r="P65" s="90" t="e">
        <f t="shared" si="7"/>
        <v>#N/A</v>
      </c>
    </row>
    <row r="66" spans="4:16" x14ac:dyDescent="0.45">
      <c r="D66" s="85" t="e">
        <f>INT(CONCATENATE(VLOOKUP(基本入力!$B$3,名簿!$A$2:$B$13,2,FALSE),'GS,GD'!A38))</f>
        <v>#N/A</v>
      </c>
      <c r="E66" s="85">
        <f>'GS,GD'!I38</f>
        <v>0</v>
      </c>
      <c r="F66" s="85" t="e">
        <f>MID('GS,GD'!D38,1,FIND("　",'GS,GD'!D38,1)-1)</f>
        <v>#VALUE!</v>
      </c>
      <c r="G66" s="85" t="e">
        <f>MID('GS,GD'!D38,FIND("　",'GS,GD'!D38,1)+1,99)</f>
        <v>#VALUE!</v>
      </c>
      <c r="H66" s="85" t="e">
        <f>MID('GS,GD'!E38,1,FIND("　",'GS,GD'!E38,1)-1)</f>
        <v>#VALUE!</v>
      </c>
      <c r="I66" s="85" t="e">
        <f>MID('GS,GD'!E38,FIND("　",'GS,GD'!E38,1)+1,99)</f>
        <v>#VALUE!</v>
      </c>
      <c r="J66" s="85">
        <f>'GS,GD'!F38</f>
        <v>0</v>
      </c>
      <c r="K66" s="85" t="str">
        <f>CONCATENATE("(",'GS,GD'!G38,")")</f>
        <v>()</v>
      </c>
      <c r="M66" s="110">
        <f>基本入力!$B$3</f>
        <v>0</v>
      </c>
      <c r="N66" s="117" t="str">
        <f>'GS,GD'!C38</f>
        <v>GD3</v>
      </c>
      <c r="O66" s="89" t="e">
        <f t="shared" si="6"/>
        <v>#VALUE!</v>
      </c>
      <c r="P66" s="89" t="e">
        <f t="shared" si="7"/>
        <v>#N/A</v>
      </c>
    </row>
    <row r="67" spans="4:16" x14ac:dyDescent="0.45">
      <c r="D67" s="85" t="e">
        <f>INT(CONCATENATE(VLOOKUP(基本入力!$B$3,名簿!$A$2:$B$13,2,FALSE),'GS,GD'!A39))</f>
        <v>#N/A</v>
      </c>
      <c r="E67" s="85">
        <f>'GS,GD'!I39</f>
        <v>0</v>
      </c>
      <c r="F67" s="85" t="e">
        <f>MID('GS,GD'!D39,1,FIND("　",'GS,GD'!D39,1)-1)</f>
        <v>#VALUE!</v>
      </c>
      <c r="G67" s="85" t="e">
        <f>MID('GS,GD'!D39,FIND("　",'GS,GD'!D39,1)+1,99)</f>
        <v>#VALUE!</v>
      </c>
      <c r="H67" s="85" t="e">
        <f>MID('GS,GD'!E39,1,FIND("　",'GS,GD'!E39,1)-1)</f>
        <v>#VALUE!</v>
      </c>
      <c r="I67" s="85" t="e">
        <f>MID('GS,GD'!E39,FIND("　",'GS,GD'!E39,1)+1,99)</f>
        <v>#VALUE!</v>
      </c>
      <c r="J67" s="85">
        <f>'GS,GD'!F39</f>
        <v>0</v>
      </c>
      <c r="K67" s="85" t="str">
        <f>CONCATENATE("(",'GS,GD'!G39,")")</f>
        <v>()</v>
      </c>
      <c r="M67" s="110"/>
      <c r="N67" s="117"/>
      <c r="O67" s="90" t="e">
        <f t="shared" si="6"/>
        <v>#VALUE!</v>
      </c>
      <c r="P67" s="90" t="e">
        <f t="shared" si="7"/>
        <v>#N/A</v>
      </c>
    </row>
    <row r="68" spans="4:16" x14ac:dyDescent="0.45">
      <c r="D68" s="85" t="e">
        <f>INT(CONCATENATE(VLOOKUP(基本入力!$B$3,名簿!$A$2:$B$13,2,FALSE),'GS,GD'!A40))</f>
        <v>#N/A</v>
      </c>
      <c r="E68" s="85">
        <f>'GS,GD'!I40</f>
        <v>0</v>
      </c>
      <c r="F68" s="85" t="e">
        <f>MID('GS,GD'!D40,1,FIND("　",'GS,GD'!D40,1)-1)</f>
        <v>#VALUE!</v>
      </c>
      <c r="G68" s="85" t="e">
        <f>MID('GS,GD'!D40,FIND("　",'GS,GD'!D40,1)+1,99)</f>
        <v>#VALUE!</v>
      </c>
      <c r="H68" s="85" t="e">
        <f>MID('GS,GD'!E40,1,FIND("　",'GS,GD'!E40,1)-1)</f>
        <v>#VALUE!</v>
      </c>
      <c r="I68" s="85" t="e">
        <f>MID('GS,GD'!E40,FIND("　",'GS,GD'!E40,1)+1,99)</f>
        <v>#VALUE!</v>
      </c>
      <c r="J68" s="85">
        <f>'GS,GD'!F40</f>
        <v>0</v>
      </c>
      <c r="K68" s="85" t="str">
        <f>CONCATENATE("(",'GS,GD'!G40,")")</f>
        <v>()</v>
      </c>
      <c r="M68" s="110">
        <f>基本入力!$B$3</f>
        <v>0</v>
      </c>
      <c r="N68" s="117" t="str">
        <f>'GS,GD'!C40</f>
        <v>GD4</v>
      </c>
      <c r="O68" s="89" t="e">
        <f t="shared" si="6"/>
        <v>#VALUE!</v>
      </c>
      <c r="P68" s="89" t="e">
        <f t="shared" si="7"/>
        <v>#N/A</v>
      </c>
    </row>
    <row r="69" spans="4:16" x14ac:dyDescent="0.45">
      <c r="D69" s="85" t="e">
        <f>INT(CONCATENATE(VLOOKUP(基本入力!$B$3,名簿!$A$2:$B$13,2,FALSE),'GS,GD'!A41))</f>
        <v>#N/A</v>
      </c>
      <c r="E69" s="85">
        <f>'GS,GD'!I41</f>
        <v>0</v>
      </c>
      <c r="F69" s="85" t="e">
        <f>MID('GS,GD'!D41,1,FIND("　",'GS,GD'!D41,1)-1)</f>
        <v>#VALUE!</v>
      </c>
      <c r="G69" s="85" t="e">
        <f>MID('GS,GD'!D41,FIND("　",'GS,GD'!D41,1)+1,99)</f>
        <v>#VALUE!</v>
      </c>
      <c r="H69" s="85" t="e">
        <f>MID('GS,GD'!E41,1,FIND("　",'GS,GD'!E41,1)-1)</f>
        <v>#VALUE!</v>
      </c>
      <c r="I69" s="85" t="e">
        <f>MID('GS,GD'!E41,FIND("　",'GS,GD'!E41,1)+1,99)</f>
        <v>#VALUE!</v>
      </c>
      <c r="J69" s="85">
        <f>'GS,GD'!F41</f>
        <v>0</v>
      </c>
      <c r="K69" s="85" t="str">
        <f>CONCATENATE("(",'GS,GD'!G41,")")</f>
        <v>()</v>
      </c>
      <c r="M69" s="110"/>
      <c r="N69" s="117"/>
      <c r="O69" s="90" t="e">
        <f t="shared" si="6"/>
        <v>#VALUE!</v>
      </c>
      <c r="P69" s="90" t="e">
        <f t="shared" si="7"/>
        <v>#N/A</v>
      </c>
    </row>
    <row r="70" spans="4:16" x14ac:dyDescent="0.45">
      <c r="D70" s="85" t="e">
        <f>INT(CONCATENATE(VLOOKUP(基本入力!$B$3,名簿!$A$2:$B$13,2,FALSE),'GS,GD'!A42))</f>
        <v>#N/A</v>
      </c>
      <c r="E70" s="85">
        <f>'GS,GD'!I42</f>
        <v>0</v>
      </c>
      <c r="F70" s="85" t="e">
        <f>MID('GS,GD'!D42,1,FIND("　",'GS,GD'!D42,1)-1)</f>
        <v>#VALUE!</v>
      </c>
      <c r="G70" s="85" t="e">
        <f>MID('GS,GD'!D42,FIND("　",'GS,GD'!D42,1)+1,99)</f>
        <v>#VALUE!</v>
      </c>
      <c r="H70" s="85" t="e">
        <f>MID('GS,GD'!E42,1,FIND("　",'GS,GD'!E42,1)-1)</f>
        <v>#VALUE!</v>
      </c>
      <c r="I70" s="85" t="e">
        <f>MID('GS,GD'!E42,FIND("　",'GS,GD'!E42,1)+1,99)</f>
        <v>#VALUE!</v>
      </c>
      <c r="J70" s="85">
        <f>'GS,GD'!F42</f>
        <v>0</v>
      </c>
      <c r="K70" s="85" t="str">
        <f>CONCATENATE("(",'GS,GD'!G42,")")</f>
        <v>()</v>
      </c>
      <c r="M70" s="110">
        <f>基本入力!$B$3</f>
        <v>0</v>
      </c>
      <c r="N70" s="117" t="str">
        <f>'GS,GD'!C42</f>
        <v>GD5</v>
      </c>
      <c r="O70" s="89" t="e">
        <f t="shared" si="6"/>
        <v>#VALUE!</v>
      </c>
      <c r="P70" s="89" t="e">
        <f t="shared" si="7"/>
        <v>#N/A</v>
      </c>
    </row>
    <row r="71" spans="4:16" x14ac:dyDescent="0.45">
      <c r="D71" s="85" t="e">
        <f>INT(CONCATENATE(VLOOKUP(基本入力!$B$3,名簿!$A$2:$B$13,2,FALSE),'GS,GD'!A43))</f>
        <v>#N/A</v>
      </c>
      <c r="E71" s="85">
        <f>'GS,GD'!I43</f>
        <v>0</v>
      </c>
      <c r="F71" s="85" t="e">
        <f>MID('GS,GD'!D43,1,FIND("　",'GS,GD'!D43,1)-1)</f>
        <v>#VALUE!</v>
      </c>
      <c r="G71" s="85" t="e">
        <f>MID('GS,GD'!D43,FIND("　",'GS,GD'!D43,1)+1,99)</f>
        <v>#VALUE!</v>
      </c>
      <c r="H71" s="85" t="e">
        <f>MID('GS,GD'!E43,1,FIND("　",'GS,GD'!E43,1)-1)</f>
        <v>#VALUE!</v>
      </c>
      <c r="I71" s="85" t="e">
        <f>MID('GS,GD'!E43,FIND("　",'GS,GD'!E43,1)+1,99)</f>
        <v>#VALUE!</v>
      </c>
      <c r="J71" s="85">
        <f>'GS,GD'!F43</f>
        <v>0</v>
      </c>
      <c r="K71" s="85" t="str">
        <f>CONCATENATE("(",'GS,GD'!G43,")")</f>
        <v>()</v>
      </c>
      <c r="M71" s="110"/>
      <c r="N71" s="117"/>
      <c r="O71" s="90" t="e">
        <f t="shared" si="6"/>
        <v>#VALUE!</v>
      </c>
      <c r="P71" s="90" t="e">
        <f t="shared" si="7"/>
        <v>#N/A</v>
      </c>
    </row>
    <row r="72" spans="4:16" x14ac:dyDescent="0.45">
      <c r="D72" s="85" t="e">
        <f>INT(CONCATENATE(VLOOKUP(基本入力!$B$3,名簿!$A$2:$B$13,2,FALSE),'GS,GD'!A44))</f>
        <v>#N/A</v>
      </c>
      <c r="E72" s="85">
        <f>'GS,GD'!I44</f>
        <v>0</v>
      </c>
      <c r="F72" s="85" t="e">
        <f>MID('GS,GD'!D44,1,FIND("　",'GS,GD'!D44,1)-1)</f>
        <v>#VALUE!</v>
      </c>
      <c r="G72" s="85" t="e">
        <f>MID('GS,GD'!D44,FIND("　",'GS,GD'!D44,1)+1,99)</f>
        <v>#VALUE!</v>
      </c>
      <c r="H72" s="85" t="e">
        <f>MID('GS,GD'!E44,1,FIND("　",'GS,GD'!E44,1)-1)</f>
        <v>#VALUE!</v>
      </c>
      <c r="I72" s="85" t="e">
        <f>MID('GS,GD'!E44,FIND("　",'GS,GD'!E44,1)+1,99)</f>
        <v>#VALUE!</v>
      </c>
      <c r="J72" s="85">
        <f>'GS,GD'!F44</f>
        <v>0</v>
      </c>
      <c r="K72" s="85" t="str">
        <f>CONCATENATE("(",'GS,GD'!G44,")")</f>
        <v>()</v>
      </c>
      <c r="M72" s="110">
        <f>基本入力!$B$3</f>
        <v>0</v>
      </c>
      <c r="N72" s="117" t="str">
        <f>'GS,GD'!C44</f>
        <v>GD6</v>
      </c>
      <c r="O72" s="89" t="e">
        <f t="shared" si="6"/>
        <v>#VALUE!</v>
      </c>
      <c r="P72" s="89" t="e">
        <f t="shared" si="7"/>
        <v>#N/A</v>
      </c>
    </row>
    <row r="73" spans="4:16" x14ac:dyDescent="0.45">
      <c r="D73" s="85" t="e">
        <f>INT(CONCATENATE(VLOOKUP(基本入力!$B$3,名簿!$A$2:$B$13,2,FALSE),'GS,GD'!A45))</f>
        <v>#N/A</v>
      </c>
      <c r="E73" s="85">
        <f>'GS,GD'!I45</f>
        <v>0</v>
      </c>
      <c r="F73" s="85" t="e">
        <f>MID('GS,GD'!D45,1,FIND("　",'GS,GD'!D45,1)-1)</f>
        <v>#VALUE!</v>
      </c>
      <c r="G73" s="85" t="e">
        <f>MID('GS,GD'!D45,FIND("　",'GS,GD'!D45,1)+1,99)</f>
        <v>#VALUE!</v>
      </c>
      <c r="H73" s="85" t="e">
        <f>MID('GS,GD'!E45,1,FIND("　",'GS,GD'!E45,1)-1)</f>
        <v>#VALUE!</v>
      </c>
      <c r="I73" s="85" t="e">
        <f>MID('GS,GD'!E45,FIND("　",'GS,GD'!E45,1)+1,99)</f>
        <v>#VALUE!</v>
      </c>
      <c r="J73" s="85">
        <f>'GS,GD'!F45</f>
        <v>0</v>
      </c>
      <c r="K73" s="85" t="str">
        <f>CONCATENATE("(",'GS,GD'!G45,")")</f>
        <v>()</v>
      </c>
      <c r="M73" s="110"/>
      <c r="N73" s="117"/>
      <c r="O73" s="90" t="e">
        <f t="shared" si="6"/>
        <v>#VALUE!</v>
      </c>
      <c r="P73" s="90" t="e">
        <f t="shared" si="7"/>
        <v>#N/A</v>
      </c>
    </row>
    <row r="74" spans="4:16" x14ac:dyDescent="0.45">
      <c r="D74" s="85" t="e">
        <f>INT(CONCATENATE(VLOOKUP(基本入力!$B$3,名簿!$A$2:$B$13,2,FALSE),'GS,GD'!A46))</f>
        <v>#N/A</v>
      </c>
      <c r="E74" s="85">
        <f>'GS,GD'!I46</f>
        <v>0</v>
      </c>
      <c r="F74" s="85" t="e">
        <f>MID('GS,GD'!D46,1,FIND("　",'GS,GD'!D46,1)-1)</f>
        <v>#VALUE!</v>
      </c>
      <c r="G74" s="85" t="e">
        <f>MID('GS,GD'!D46,FIND("　",'GS,GD'!D46,1)+1,99)</f>
        <v>#VALUE!</v>
      </c>
      <c r="H74" s="85" t="e">
        <f>MID('GS,GD'!E46,1,FIND("　",'GS,GD'!E46,1)-1)</f>
        <v>#VALUE!</v>
      </c>
      <c r="I74" s="85" t="e">
        <f>MID('GS,GD'!E46,FIND("　",'GS,GD'!E46,1)+1,99)</f>
        <v>#VALUE!</v>
      </c>
      <c r="J74" s="85">
        <f>'GS,GD'!F46</f>
        <v>0</v>
      </c>
      <c r="K74" s="85" t="str">
        <f>CONCATENATE("(",'GS,GD'!G46,")")</f>
        <v>()</v>
      </c>
      <c r="M74" s="110">
        <f>基本入力!$B$3</f>
        <v>0</v>
      </c>
      <c r="N74" s="117" t="str">
        <f>'GS,GD'!C46</f>
        <v>GD7</v>
      </c>
      <c r="O74" s="89" t="e">
        <f t="shared" si="6"/>
        <v>#VALUE!</v>
      </c>
      <c r="P74" s="89" t="e">
        <f t="shared" si="7"/>
        <v>#N/A</v>
      </c>
    </row>
    <row r="75" spans="4:16" x14ac:dyDescent="0.45">
      <c r="D75" s="85" t="e">
        <f>INT(CONCATENATE(VLOOKUP(基本入力!$B$3,名簿!$A$2:$B$13,2,FALSE),'GS,GD'!A47))</f>
        <v>#N/A</v>
      </c>
      <c r="E75" s="85">
        <f>'GS,GD'!I47</f>
        <v>0</v>
      </c>
      <c r="F75" s="85" t="e">
        <f>MID('GS,GD'!D47,1,FIND("　",'GS,GD'!D47,1)-1)</f>
        <v>#VALUE!</v>
      </c>
      <c r="G75" s="85" t="e">
        <f>MID('GS,GD'!D47,FIND("　",'GS,GD'!D47,1)+1,99)</f>
        <v>#VALUE!</v>
      </c>
      <c r="H75" s="85" t="e">
        <f>MID('GS,GD'!E47,1,FIND("　",'GS,GD'!E47,1)-1)</f>
        <v>#VALUE!</v>
      </c>
      <c r="I75" s="85" t="e">
        <f>MID('GS,GD'!E47,FIND("　",'GS,GD'!E47,1)+1,99)</f>
        <v>#VALUE!</v>
      </c>
      <c r="J75" s="85">
        <f>'GS,GD'!F47</f>
        <v>0</v>
      </c>
      <c r="K75" s="85" t="str">
        <f>CONCATENATE("(",'GS,GD'!G47,")")</f>
        <v>()</v>
      </c>
      <c r="M75" s="110"/>
      <c r="N75" s="117"/>
      <c r="O75" s="90" t="e">
        <f t="shared" si="6"/>
        <v>#VALUE!</v>
      </c>
      <c r="P75" s="90" t="e">
        <f t="shared" si="7"/>
        <v>#N/A</v>
      </c>
    </row>
    <row r="76" spans="4:16" x14ac:dyDescent="0.45">
      <c r="D76" s="85" t="e">
        <f>INT(CONCATENATE(VLOOKUP(基本入力!$B$3,名簿!$A$2:$B$13,2,FALSE),'GS,GD'!A48))</f>
        <v>#N/A</v>
      </c>
      <c r="E76" s="85">
        <f>'GS,GD'!I48</f>
        <v>0</v>
      </c>
      <c r="F76" s="85" t="e">
        <f>MID('GS,GD'!D48,1,FIND("　",'GS,GD'!D48,1)-1)</f>
        <v>#VALUE!</v>
      </c>
      <c r="G76" s="85" t="e">
        <f>MID('GS,GD'!D48,FIND("　",'GS,GD'!D48,1)+1,99)</f>
        <v>#VALUE!</v>
      </c>
      <c r="H76" s="85" t="e">
        <f>MID('GS,GD'!E48,1,FIND("　",'GS,GD'!E48,1)-1)</f>
        <v>#VALUE!</v>
      </c>
      <c r="I76" s="85" t="e">
        <f>MID('GS,GD'!E48,FIND("　",'GS,GD'!E48,1)+1,99)</f>
        <v>#VALUE!</v>
      </c>
      <c r="J76" s="85">
        <f>'GS,GD'!F48</f>
        <v>0</v>
      </c>
      <c r="K76" s="85" t="str">
        <f>CONCATENATE("(",'GS,GD'!G48,")")</f>
        <v>()</v>
      </c>
      <c r="M76" s="110">
        <f>基本入力!$B$3</f>
        <v>0</v>
      </c>
      <c r="N76" s="117" t="str">
        <f>'GS,GD'!C48</f>
        <v>GD8</v>
      </c>
      <c r="O76" s="89" t="e">
        <f t="shared" si="6"/>
        <v>#VALUE!</v>
      </c>
      <c r="P76" s="89" t="e">
        <f t="shared" si="7"/>
        <v>#N/A</v>
      </c>
    </row>
    <row r="77" spans="4:16" x14ac:dyDescent="0.45">
      <c r="D77" s="85" t="e">
        <f>INT(CONCATENATE(VLOOKUP(基本入力!$B$3,名簿!$A$2:$B$13,2,FALSE),'GS,GD'!A49))</f>
        <v>#N/A</v>
      </c>
      <c r="E77" s="85">
        <f>'GS,GD'!I49</f>
        <v>0</v>
      </c>
      <c r="F77" s="85" t="e">
        <f>MID('GS,GD'!D49,1,FIND("　",'GS,GD'!D49,1)-1)</f>
        <v>#VALUE!</v>
      </c>
      <c r="G77" s="85" t="e">
        <f>MID('GS,GD'!D49,FIND("　",'GS,GD'!D49,1)+1,99)</f>
        <v>#VALUE!</v>
      </c>
      <c r="H77" s="85" t="e">
        <f>MID('GS,GD'!E49,1,FIND("　",'GS,GD'!E49,1)-1)</f>
        <v>#VALUE!</v>
      </c>
      <c r="I77" s="85" t="e">
        <f>MID('GS,GD'!E49,FIND("　",'GS,GD'!E49,1)+1,99)</f>
        <v>#VALUE!</v>
      </c>
      <c r="J77" s="85">
        <f>'GS,GD'!F49</f>
        <v>0</v>
      </c>
      <c r="K77" s="85" t="str">
        <f>CONCATENATE("(",'GS,GD'!G49,")")</f>
        <v>()</v>
      </c>
      <c r="M77" s="110"/>
      <c r="N77" s="117"/>
      <c r="O77" s="90" t="e">
        <f t="shared" si="6"/>
        <v>#VALUE!</v>
      </c>
      <c r="P77" s="90" t="e">
        <f t="shared" si="7"/>
        <v>#N/A</v>
      </c>
    </row>
    <row r="78" spans="4:16" x14ac:dyDescent="0.45">
      <c r="D78" s="85" t="e">
        <f>INT(CONCATENATE(VLOOKUP(基本入力!$B$3,名簿!$A$2:$B$13,2,FALSE),'GS,GD'!A50))</f>
        <v>#N/A</v>
      </c>
      <c r="E78" s="85">
        <f>'GS,GD'!I50</f>
        <v>0</v>
      </c>
      <c r="F78" s="85" t="e">
        <f>MID('GS,GD'!D50,1,FIND("　",'GS,GD'!D50,1)-1)</f>
        <v>#VALUE!</v>
      </c>
      <c r="G78" s="85" t="e">
        <f>MID('GS,GD'!D50,FIND("　",'GS,GD'!D50,1)+1,99)</f>
        <v>#VALUE!</v>
      </c>
      <c r="H78" s="85" t="e">
        <f>MID('GS,GD'!E50,1,FIND("　",'GS,GD'!E50,1)-1)</f>
        <v>#VALUE!</v>
      </c>
      <c r="I78" s="85" t="e">
        <f>MID('GS,GD'!E50,FIND("　",'GS,GD'!E50,1)+1,99)</f>
        <v>#VALUE!</v>
      </c>
      <c r="J78" s="85">
        <f>'GS,GD'!F50</f>
        <v>0</v>
      </c>
      <c r="K78" s="85" t="str">
        <f>CONCATENATE("(",'GS,GD'!G50,")")</f>
        <v>()</v>
      </c>
      <c r="M78" s="110">
        <f>基本入力!$B$3</f>
        <v>0</v>
      </c>
      <c r="N78" s="117" t="str">
        <f>'GS,GD'!C50</f>
        <v>GD開</v>
      </c>
      <c r="O78" s="89" t="e">
        <f t="shared" si="6"/>
        <v>#VALUE!</v>
      </c>
      <c r="P78" s="89" t="e">
        <f t="shared" si="7"/>
        <v>#N/A</v>
      </c>
    </row>
    <row r="79" spans="4:16" x14ac:dyDescent="0.45">
      <c r="D79" s="88" t="e">
        <f>INT(CONCATENATE(VLOOKUP(基本入力!$B$3,名簿!$A$2:$B$13,2,FALSE),'GS,GD'!A51))</f>
        <v>#N/A</v>
      </c>
      <c r="E79" s="88">
        <f>'GS,GD'!I51</f>
        <v>0</v>
      </c>
      <c r="F79" s="88" t="e">
        <f>MID('GS,GD'!D51,1,FIND("　",'GS,GD'!D51,1)-1)</f>
        <v>#VALUE!</v>
      </c>
      <c r="G79" s="88" t="e">
        <f>MID('GS,GD'!D51,FIND("　",'GS,GD'!D51,1)+1,99)</f>
        <v>#VALUE!</v>
      </c>
      <c r="H79" s="88" t="e">
        <f>MID('GS,GD'!E51,1,FIND("　",'GS,GD'!E51,1)-1)</f>
        <v>#VALUE!</v>
      </c>
      <c r="I79" s="88" t="e">
        <f>MID('GS,GD'!E51,FIND("　",'GS,GD'!E51,1)+1,99)</f>
        <v>#VALUE!</v>
      </c>
      <c r="J79" s="88">
        <f>'GS,GD'!F51</f>
        <v>0</v>
      </c>
      <c r="K79" s="88" t="str">
        <f>CONCATENATE("(",'GS,GD'!G51,")")</f>
        <v>()</v>
      </c>
      <c r="M79" s="110"/>
      <c r="N79" s="117"/>
      <c r="O79" s="90" t="e">
        <f t="shared" si="6"/>
        <v>#VALUE!</v>
      </c>
      <c r="P79" s="90" t="e">
        <f t="shared" si="7"/>
        <v>#N/A</v>
      </c>
    </row>
    <row r="80" spans="4:16" x14ac:dyDescent="0.45">
      <c r="D80" s="85" t="e">
        <f>INT(CONCATENATE(VLOOKUP(基本入力!$B$3,名簿!$A$2:$B$13,2,FALSE),MS!A9))</f>
        <v>#N/A</v>
      </c>
      <c r="E80" s="85">
        <f>MS!H9</f>
        <v>0</v>
      </c>
      <c r="F80" s="85" t="e">
        <f>MID(MS!D9,1,FIND("　",MS!D9,1)-1)</f>
        <v>#VALUE!</v>
      </c>
      <c r="G80" s="85" t="e">
        <f>MID(MS!D9,FIND("　",MS!D9,1)+1,99)</f>
        <v>#VALUE!</v>
      </c>
      <c r="H80" s="85" t="e">
        <f>MID(MS!E9,1,FIND("　",MS!E9,1)-1)</f>
        <v>#VALUE!</v>
      </c>
      <c r="I80" s="85" t="e">
        <f>MID(MS!E9,FIND("　",MS!E9,1)+1,99)</f>
        <v>#VALUE!</v>
      </c>
      <c r="K80" s="85" t="str">
        <f>CONCATENATE("(",MS!F9,")")</f>
        <v>()</v>
      </c>
      <c r="M80" s="63">
        <f>基本入力!$B$3</f>
        <v>0</v>
      </c>
      <c r="N80" s="86" t="str">
        <f>MS!C9</f>
        <v>MS推</v>
      </c>
      <c r="O80" s="87" t="e">
        <f t="shared" si="6"/>
        <v>#VALUE!</v>
      </c>
      <c r="P80" s="87" t="e">
        <f t="shared" si="7"/>
        <v>#N/A</v>
      </c>
    </row>
    <row r="81" spans="4:16" x14ac:dyDescent="0.45">
      <c r="D81" s="85" t="e">
        <f>INT(CONCATENATE(VLOOKUP(基本入力!$B$3,名簿!$A$2:$B$13,2,FALSE),MS!A10))</f>
        <v>#N/A</v>
      </c>
      <c r="E81" s="85">
        <f>MS!H10</f>
        <v>0</v>
      </c>
      <c r="F81" s="85" t="e">
        <f>MID(MS!D10,1,FIND("　",MS!D10,1)-1)</f>
        <v>#VALUE!</v>
      </c>
      <c r="G81" s="85" t="e">
        <f>MID(MS!D10,FIND("　",MS!D10,1)+1,99)</f>
        <v>#VALUE!</v>
      </c>
      <c r="H81" s="85" t="e">
        <f>MID(MS!E10,1,FIND("　",MS!E10,1)-1)</f>
        <v>#VALUE!</v>
      </c>
      <c r="I81" s="85" t="e">
        <f>MID(MS!E10,FIND("　",MS!E10,1)+1,99)</f>
        <v>#VALUE!</v>
      </c>
      <c r="K81" s="85" t="str">
        <f>CONCATENATE("(",MS!F10,")")</f>
        <v>()</v>
      </c>
      <c r="M81" s="63">
        <f>基本入力!$B$3</f>
        <v>0</v>
      </c>
      <c r="N81" s="86" t="str">
        <f>MS!C10</f>
        <v>MS推</v>
      </c>
      <c r="O81" s="87" t="e">
        <f t="shared" si="6"/>
        <v>#VALUE!</v>
      </c>
      <c r="P81" s="87" t="e">
        <f t="shared" si="7"/>
        <v>#N/A</v>
      </c>
    </row>
    <row r="82" spans="4:16" x14ac:dyDescent="0.45">
      <c r="D82" s="85" t="e">
        <f>INT(CONCATENATE(VLOOKUP(基本入力!$B$3,名簿!$A$2:$B$13,2,FALSE),MS!A11))</f>
        <v>#N/A</v>
      </c>
      <c r="E82" s="85">
        <f>MS!H11</f>
        <v>0</v>
      </c>
      <c r="F82" s="85" t="e">
        <f>MID(MS!D11,1,FIND("　",MS!D11,1)-1)</f>
        <v>#VALUE!</v>
      </c>
      <c r="G82" s="85" t="e">
        <f>MID(MS!D11,FIND("　",MS!D11,1)+1,99)</f>
        <v>#VALUE!</v>
      </c>
      <c r="H82" s="85" t="e">
        <f>MID(MS!E11,1,FIND("　",MS!E11,1)-1)</f>
        <v>#VALUE!</v>
      </c>
      <c r="I82" s="85" t="e">
        <f>MID(MS!E11,FIND("　",MS!E11,1)+1,99)</f>
        <v>#VALUE!</v>
      </c>
      <c r="K82" s="85" t="str">
        <f>CONCATENATE("(",MS!F11,")")</f>
        <v>()</v>
      </c>
      <c r="M82" s="63">
        <f>基本入力!$B$3</f>
        <v>0</v>
      </c>
      <c r="N82" s="86" t="str">
        <f>MS!C11</f>
        <v>MS推</v>
      </c>
      <c r="O82" s="87" t="e">
        <f t="shared" si="6"/>
        <v>#VALUE!</v>
      </c>
      <c r="P82" s="87" t="e">
        <f t="shared" si="7"/>
        <v>#N/A</v>
      </c>
    </row>
    <row r="83" spans="4:16" x14ac:dyDescent="0.45">
      <c r="D83" s="85" t="e">
        <f>INT(CONCATENATE(VLOOKUP(基本入力!$B$3,名簿!$A$2:$B$13,2,FALSE),MS!A12))</f>
        <v>#N/A</v>
      </c>
      <c r="E83" s="85">
        <f>MS!H12</f>
        <v>0</v>
      </c>
      <c r="F83" s="85" t="e">
        <f>MID(MS!D12,1,FIND("　",MS!D12,1)-1)</f>
        <v>#VALUE!</v>
      </c>
      <c r="G83" s="85" t="e">
        <f>MID(MS!D12,FIND("　",MS!D12,1)+1,99)</f>
        <v>#VALUE!</v>
      </c>
      <c r="H83" s="85" t="e">
        <f>MID(MS!E12,1,FIND("　",MS!E12,1)-1)</f>
        <v>#VALUE!</v>
      </c>
      <c r="I83" s="85" t="e">
        <f>MID(MS!E12,FIND("　",MS!E12,1)+1,99)</f>
        <v>#VALUE!</v>
      </c>
      <c r="K83" s="85" t="str">
        <f>CONCATENATE("(",MS!F12,")")</f>
        <v>()</v>
      </c>
      <c r="M83" s="63">
        <f>基本入力!$B$3</f>
        <v>0</v>
      </c>
      <c r="N83" s="86" t="str">
        <f>MS!C12</f>
        <v>MS推</v>
      </c>
      <c r="O83" s="87" t="e">
        <f t="shared" si="6"/>
        <v>#VALUE!</v>
      </c>
      <c r="P83" s="87" t="e">
        <f t="shared" si="7"/>
        <v>#N/A</v>
      </c>
    </row>
    <row r="84" spans="4:16" x14ac:dyDescent="0.45">
      <c r="D84" s="85" t="e">
        <f>INT(CONCATENATE(VLOOKUP(基本入力!$B$3,名簿!$A$2:$B$13,2,FALSE),MS!A13))</f>
        <v>#N/A</v>
      </c>
      <c r="E84" s="85">
        <f>MS!H13</f>
        <v>0</v>
      </c>
      <c r="F84" s="85" t="e">
        <f>MID(MS!D13,1,FIND("　",MS!D13,1)-1)</f>
        <v>#VALUE!</v>
      </c>
      <c r="G84" s="85" t="e">
        <f>MID(MS!D13,FIND("　",MS!D13,1)+1,99)</f>
        <v>#VALUE!</v>
      </c>
      <c r="H84" s="85" t="e">
        <f>MID(MS!E13,1,FIND("　",MS!E13,1)-1)</f>
        <v>#VALUE!</v>
      </c>
      <c r="I84" s="85" t="e">
        <f>MID(MS!E13,FIND("　",MS!E13,1)+1,99)</f>
        <v>#VALUE!</v>
      </c>
      <c r="K84" s="85" t="str">
        <f>CONCATENATE("(",MS!F13,")")</f>
        <v>()</v>
      </c>
      <c r="M84" s="63">
        <f>基本入力!$B$3</f>
        <v>0</v>
      </c>
      <c r="N84" s="86" t="str">
        <f>MS!C13</f>
        <v>MS1</v>
      </c>
      <c r="O84" s="87" t="e">
        <f t="shared" si="6"/>
        <v>#VALUE!</v>
      </c>
      <c r="P84" s="87" t="e">
        <f t="shared" si="7"/>
        <v>#N/A</v>
      </c>
    </row>
    <row r="85" spans="4:16" x14ac:dyDescent="0.45">
      <c r="D85" s="85" t="e">
        <f>INT(CONCATENATE(VLOOKUP(基本入力!$B$3,名簿!$A$2:$B$13,2,FALSE),MS!A14))</f>
        <v>#N/A</v>
      </c>
      <c r="E85" s="85">
        <f>MS!H14</f>
        <v>0</v>
      </c>
      <c r="F85" s="85" t="e">
        <f>MID(MS!D14,1,FIND("　",MS!D14,1)-1)</f>
        <v>#VALUE!</v>
      </c>
      <c r="G85" s="85" t="e">
        <f>MID(MS!D14,FIND("　",MS!D14,1)+1,99)</f>
        <v>#VALUE!</v>
      </c>
      <c r="H85" s="85" t="e">
        <f>MID(MS!E14,1,FIND("　",MS!E14,1)-1)</f>
        <v>#VALUE!</v>
      </c>
      <c r="I85" s="85" t="e">
        <f>MID(MS!E14,FIND("　",MS!E14,1)+1,99)</f>
        <v>#VALUE!</v>
      </c>
      <c r="K85" s="85" t="str">
        <f>CONCATENATE("(",MS!F14,")")</f>
        <v>()</v>
      </c>
      <c r="M85" s="63">
        <f>基本入力!$B$3</f>
        <v>0</v>
      </c>
      <c r="N85" s="86" t="str">
        <f>MS!C14</f>
        <v>MS2</v>
      </c>
      <c r="O85" s="87" t="e">
        <f t="shared" si="6"/>
        <v>#VALUE!</v>
      </c>
      <c r="P85" s="87" t="e">
        <f t="shared" si="7"/>
        <v>#N/A</v>
      </c>
    </row>
    <row r="86" spans="4:16" x14ac:dyDescent="0.45">
      <c r="D86" s="85" t="e">
        <f>INT(CONCATENATE(VLOOKUP(基本入力!$B$3,名簿!$A$2:$B$13,2,FALSE),MS!A15))</f>
        <v>#N/A</v>
      </c>
      <c r="E86" s="85">
        <f>MS!H15</f>
        <v>0</v>
      </c>
      <c r="F86" s="85" t="e">
        <f>MID(MS!D15,1,FIND("　",MS!D15,1)-1)</f>
        <v>#VALUE!</v>
      </c>
      <c r="G86" s="85" t="e">
        <f>MID(MS!D15,FIND("　",MS!D15,1)+1,99)</f>
        <v>#VALUE!</v>
      </c>
      <c r="H86" s="85" t="e">
        <f>MID(MS!E15,1,FIND("　",MS!E15,1)-1)</f>
        <v>#VALUE!</v>
      </c>
      <c r="I86" s="85" t="e">
        <f>MID(MS!E15,FIND("　",MS!E15,1)+1,99)</f>
        <v>#VALUE!</v>
      </c>
      <c r="K86" s="85" t="str">
        <f>CONCATENATE("(",MS!F15,")")</f>
        <v>()</v>
      </c>
      <c r="M86" s="63">
        <f>基本入力!$B$3</f>
        <v>0</v>
      </c>
      <c r="N86" s="86" t="str">
        <f>MS!C15</f>
        <v>MS3</v>
      </c>
      <c r="O86" s="87" t="e">
        <f t="shared" si="6"/>
        <v>#VALUE!</v>
      </c>
      <c r="P86" s="87" t="e">
        <f t="shared" si="7"/>
        <v>#N/A</v>
      </c>
    </row>
    <row r="87" spans="4:16" x14ac:dyDescent="0.45">
      <c r="D87" s="85" t="e">
        <f>INT(CONCATENATE(VLOOKUP(基本入力!$B$3,名簿!$A$2:$B$13,2,FALSE),MS!A16))</f>
        <v>#N/A</v>
      </c>
      <c r="E87" s="85">
        <f>MS!H16</f>
        <v>0</v>
      </c>
      <c r="F87" s="85" t="e">
        <f>MID(MS!D16,1,FIND("　",MS!D16,1)-1)</f>
        <v>#VALUE!</v>
      </c>
      <c r="G87" s="85" t="e">
        <f>MID(MS!D16,FIND("　",MS!D16,1)+1,99)</f>
        <v>#VALUE!</v>
      </c>
      <c r="H87" s="85" t="e">
        <f>MID(MS!E16,1,FIND("　",MS!E16,1)-1)</f>
        <v>#VALUE!</v>
      </c>
      <c r="I87" s="85" t="e">
        <f>MID(MS!E16,FIND("　",MS!E16,1)+1,99)</f>
        <v>#VALUE!</v>
      </c>
      <c r="K87" s="85" t="str">
        <f>CONCATENATE("(",MS!F16,")")</f>
        <v>()</v>
      </c>
      <c r="M87" s="63">
        <f>基本入力!$B$3</f>
        <v>0</v>
      </c>
      <c r="N87" s="86" t="str">
        <f>MS!C16</f>
        <v>MS4</v>
      </c>
      <c r="O87" s="87" t="e">
        <f t="shared" si="6"/>
        <v>#VALUE!</v>
      </c>
      <c r="P87" s="87" t="e">
        <f t="shared" si="7"/>
        <v>#N/A</v>
      </c>
    </row>
    <row r="88" spans="4:16" x14ac:dyDescent="0.45">
      <c r="D88" s="85" t="e">
        <f>INT(CONCATENATE(VLOOKUP(基本入力!$B$3,名簿!$A$2:$B$13,2,FALSE),MS!A17))</f>
        <v>#N/A</v>
      </c>
      <c r="E88" s="85">
        <f>MS!H17</f>
        <v>0</v>
      </c>
      <c r="F88" s="85" t="e">
        <f>MID(MS!D17,1,FIND("　",MS!D17,1)-1)</f>
        <v>#VALUE!</v>
      </c>
      <c r="G88" s="85" t="e">
        <f>MID(MS!D17,FIND("　",MS!D17,1)+1,99)</f>
        <v>#VALUE!</v>
      </c>
      <c r="H88" s="85" t="e">
        <f>MID(MS!E17,1,FIND("　",MS!E17,1)-1)</f>
        <v>#VALUE!</v>
      </c>
      <c r="I88" s="85" t="e">
        <f>MID(MS!E17,FIND("　",MS!E17,1)+1,99)</f>
        <v>#VALUE!</v>
      </c>
      <c r="K88" s="85" t="str">
        <f>CONCATENATE("(",MS!F17,")")</f>
        <v>()</v>
      </c>
      <c r="M88" s="63">
        <f>基本入力!$B$3</f>
        <v>0</v>
      </c>
      <c r="N88" s="86" t="str">
        <f>MS!C17</f>
        <v>MS5</v>
      </c>
      <c r="O88" s="87" t="e">
        <f t="shared" si="6"/>
        <v>#VALUE!</v>
      </c>
      <c r="P88" s="87" t="e">
        <f t="shared" si="7"/>
        <v>#N/A</v>
      </c>
    </row>
    <row r="89" spans="4:16" x14ac:dyDescent="0.45">
      <c r="D89" s="85" t="e">
        <f>INT(CONCATENATE(VLOOKUP(基本入力!$B$3,名簿!$A$2:$B$13,2,FALSE),MS!A18))</f>
        <v>#N/A</v>
      </c>
      <c r="E89" s="85">
        <f>MS!H18</f>
        <v>0</v>
      </c>
      <c r="F89" s="85" t="e">
        <f>MID(MS!D18,1,FIND("　",MS!D18,1)-1)</f>
        <v>#VALUE!</v>
      </c>
      <c r="G89" s="85" t="e">
        <f>MID(MS!D18,FIND("　",MS!D18,1)+1,99)</f>
        <v>#VALUE!</v>
      </c>
      <c r="H89" s="85" t="e">
        <f>MID(MS!E18,1,FIND("　",MS!E18,1)-1)</f>
        <v>#VALUE!</v>
      </c>
      <c r="I89" s="85" t="e">
        <f>MID(MS!E18,FIND("　",MS!E18,1)+1,99)</f>
        <v>#VALUE!</v>
      </c>
      <c r="K89" s="85" t="str">
        <f>CONCATENATE("(",MS!F18,")")</f>
        <v>()</v>
      </c>
      <c r="M89" s="63">
        <f>基本入力!$B$3</f>
        <v>0</v>
      </c>
      <c r="N89" s="86" t="str">
        <f>MS!C18</f>
        <v>MS6</v>
      </c>
      <c r="O89" s="87" t="e">
        <f t="shared" si="6"/>
        <v>#VALUE!</v>
      </c>
      <c r="P89" s="87" t="e">
        <f t="shared" si="7"/>
        <v>#N/A</v>
      </c>
    </row>
    <row r="90" spans="4:16" x14ac:dyDescent="0.45">
      <c r="D90" s="85" t="e">
        <f>INT(CONCATENATE(VLOOKUP(基本入力!$B$3,名簿!$A$2:$B$13,2,FALSE),MS!A19))</f>
        <v>#N/A</v>
      </c>
      <c r="E90" s="85">
        <f>MS!H19</f>
        <v>0</v>
      </c>
      <c r="F90" s="85" t="e">
        <f>MID(MS!D19,1,FIND("　",MS!D19,1)-1)</f>
        <v>#VALUE!</v>
      </c>
      <c r="G90" s="85" t="e">
        <f>MID(MS!D19,FIND("　",MS!D19,1)+1,99)</f>
        <v>#VALUE!</v>
      </c>
      <c r="H90" s="85" t="e">
        <f>MID(MS!E19,1,FIND("　",MS!E19,1)-1)</f>
        <v>#VALUE!</v>
      </c>
      <c r="I90" s="85" t="e">
        <f>MID(MS!E19,FIND("　",MS!E19,1)+1,99)</f>
        <v>#VALUE!</v>
      </c>
      <c r="K90" s="85" t="str">
        <f>CONCATENATE("(",MS!F19,")")</f>
        <v>()</v>
      </c>
      <c r="M90" s="63">
        <f>基本入力!$B$3</f>
        <v>0</v>
      </c>
      <c r="N90" s="86" t="str">
        <f>MS!C19</f>
        <v>MS7</v>
      </c>
      <c r="O90" s="87" t="e">
        <f t="shared" si="6"/>
        <v>#VALUE!</v>
      </c>
      <c r="P90" s="87" t="e">
        <f t="shared" si="7"/>
        <v>#N/A</v>
      </c>
    </row>
    <row r="91" spans="4:16" x14ac:dyDescent="0.45">
      <c r="D91" s="85" t="e">
        <f>INT(CONCATENATE(VLOOKUP(基本入力!$B$3,名簿!$A$2:$B$13,2,FALSE),MS!A20))</f>
        <v>#N/A</v>
      </c>
      <c r="E91" s="85">
        <f>MS!H20</f>
        <v>0</v>
      </c>
      <c r="F91" s="85" t="e">
        <f>MID(MS!D20,1,FIND("　",MS!D20,1)-1)</f>
        <v>#VALUE!</v>
      </c>
      <c r="G91" s="85" t="e">
        <f>MID(MS!D20,FIND("　",MS!D20,1)+1,99)</f>
        <v>#VALUE!</v>
      </c>
      <c r="H91" s="85" t="e">
        <f>MID(MS!E20,1,FIND("　",MS!E20,1)-1)</f>
        <v>#VALUE!</v>
      </c>
      <c r="I91" s="85" t="e">
        <f>MID(MS!E20,FIND("　",MS!E20,1)+1,99)</f>
        <v>#VALUE!</v>
      </c>
      <c r="K91" s="85" t="str">
        <f>CONCATENATE("(",MS!F20,")")</f>
        <v>()</v>
      </c>
      <c r="M91" s="63">
        <f>基本入力!$B$3</f>
        <v>0</v>
      </c>
      <c r="N91" s="86" t="str">
        <f>MS!C20</f>
        <v>MS8</v>
      </c>
      <c r="O91" s="87" t="e">
        <f t="shared" si="6"/>
        <v>#VALUE!</v>
      </c>
      <c r="P91" s="87" t="e">
        <f t="shared" si="7"/>
        <v>#N/A</v>
      </c>
    </row>
    <row r="92" spans="4:16" x14ac:dyDescent="0.45">
      <c r="D92" s="85" t="e">
        <f>INT(CONCATENATE(VLOOKUP(基本入力!$B$3,名簿!$A$2:$B$13,2,FALSE),MS!A21))</f>
        <v>#N/A</v>
      </c>
      <c r="E92" s="85">
        <f>MS!H21</f>
        <v>0</v>
      </c>
      <c r="F92" s="85" t="e">
        <f>MID(MS!D21,1,FIND("　",MS!D21,1)-1)</f>
        <v>#VALUE!</v>
      </c>
      <c r="G92" s="85" t="e">
        <f>MID(MS!D21,FIND("　",MS!D21,1)+1,99)</f>
        <v>#VALUE!</v>
      </c>
      <c r="H92" s="85" t="e">
        <f>MID(MS!E21,1,FIND("　",MS!E21,1)-1)</f>
        <v>#VALUE!</v>
      </c>
      <c r="I92" s="85" t="e">
        <f>MID(MS!E21,FIND("　",MS!E21,1)+1,99)</f>
        <v>#VALUE!</v>
      </c>
      <c r="K92" s="85" t="str">
        <f>CONCATENATE("(",MS!F21,")")</f>
        <v>()</v>
      </c>
      <c r="M92" s="63">
        <f>基本入力!$B$3</f>
        <v>0</v>
      </c>
      <c r="N92" s="86" t="str">
        <f>MS!C21</f>
        <v>MS9</v>
      </c>
      <c r="O92" s="87" t="e">
        <f t="shared" si="6"/>
        <v>#VALUE!</v>
      </c>
      <c r="P92" s="87" t="e">
        <f t="shared" si="7"/>
        <v>#N/A</v>
      </c>
    </row>
    <row r="93" spans="4:16" x14ac:dyDescent="0.45">
      <c r="D93" s="85" t="e">
        <f>INT(CONCATENATE(VLOOKUP(基本入力!$B$3,名簿!$A$2:$B$13,2,FALSE),MS!A22))</f>
        <v>#N/A</v>
      </c>
      <c r="E93" s="85">
        <f>MS!H22</f>
        <v>0</v>
      </c>
      <c r="F93" s="85" t="e">
        <f>MID(MS!D22,1,FIND("　",MS!D22,1)-1)</f>
        <v>#VALUE!</v>
      </c>
      <c r="G93" s="85" t="e">
        <f>MID(MS!D22,FIND("　",MS!D22,1)+1,99)</f>
        <v>#VALUE!</v>
      </c>
      <c r="H93" s="85" t="e">
        <f>MID(MS!E22,1,FIND("　",MS!E22,1)-1)</f>
        <v>#VALUE!</v>
      </c>
      <c r="I93" s="85" t="e">
        <f>MID(MS!E22,FIND("　",MS!E22,1)+1,99)</f>
        <v>#VALUE!</v>
      </c>
      <c r="K93" s="85" t="str">
        <f>CONCATENATE("(",MS!F22,")")</f>
        <v>()</v>
      </c>
      <c r="M93" s="63">
        <f>基本入力!$B$3</f>
        <v>0</v>
      </c>
      <c r="N93" s="86" t="str">
        <f>MS!C22</f>
        <v>MS10</v>
      </c>
      <c r="O93" s="87" t="e">
        <f t="shared" si="6"/>
        <v>#VALUE!</v>
      </c>
      <c r="P93" s="87" t="e">
        <f t="shared" si="7"/>
        <v>#N/A</v>
      </c>
    </row>
    <row r="94" spans="4:16" x14ac:dyDescent="0.45">
      <c r="D94" s="85" t="e">
        <f>INT(CONCATENATE(VLOOKUP(基本入力!$B$3,名簿!$A$2:$B$13,2,FALSE),MS!A23))</f>
        <v>#N/A</v>
      </c>
      <c r="E94" s="85">
        <f>MS!H23</f>
        <v>0</v>
      </c>
      <c r="F94" s="85" t="e">
        <f>MID(MS!D23,1,FIND("　",MS!D23,1)-1)</f>
        <v>#VALUE!</v>
      </c>
      <c r="G94" s="85" t="e">
        <f>MID(MS!D23,FIND("　",MS!D23,1)+1,99)</f>
        <v>#VALUE!</v>
      </c>
      <c r="H94" s="85" t="e">
        <f>MID(MS!E23,1,FIND("　",MS!E23,1)-1)</f>
        <v>#VALUE!</v>
      </c>
      <c r="I94" s="85" t="e">
        <f>MID(MS!E23,FIND("　",MS!E23,1)+1,99)</f>
        <v>#VALUE!</v>
      </c>
      <c r="K94" s="85" t="str">
        <f>CONCATENATE("(",MS!F23,")")</f>
        <v>()</v>
      </c>
      <c r="M94" s="63">
        <f>基本入力!$B$3</f>
        <v>0</v>
      </c>
      <c r="N94" s="86" t="str">
        <f>MS!C23</f>
        <v>MS11</v>
      </c>
      <c r="O94" s="87" t="e">
        <f t="shared" si="6"/>
        <v>#VALUE!</v>
      </c>
      <c r="P94" s="87" t="e">
        <f t="shared" si="7"/>
        <v>#N/A</v>
      </c>
    </row>
    <row r="95" spans="4:16" x14ac:dyDescent="0.45">
      <c r="D95" s="85" t="e">
        <f>INT(CONCATENATE(VLOOKUP(基本入力!$B$3,名簿!$A$2:$B$13,2,FALSE),MS!A24))</f>
        <v>#N/A</v>
      </c>
      <c r="E95" s="85">
        <f>MS!H24</f>
        <v>0</v>
      </c>
      <c r="F95" s="85" t="e">
        <f>MID(MS!D24,1,FIND("　",MS!D24,1)-1)</f>
        <v>#VALUE!</v>
      </c>
      <c r="G95" s="85" t="e">
        <f>MID(MS!D24,FIND("　",MS!D24,1)+1,99)</f>
        <v>#VALUE!</v>
      </c>
      <c r="H95" s="85" t="e">
        <f>MID(MS!E24,1,FIND("　",MS!E24,1)-1)</f>
        <v>#VALUE!</v>
      </c>
      <c r="I95" s="85" t="e">
        <f>MID(MS!E24,FIND("　",MS!E24,1)+1,99)</f>
        <v>#VALUE!</v>
      </c>
      <c r="K95" s="85" t="str">
        <f>CONCATENATE("(",MS!F24,")")</f>
        <v>()</v>
      </c>
      <c r="M95" s="63">
        <f>基本入力!$B$3</f>
        <v>0</v>
      </c>
      <c r="N95" s="86" t="str">
        <f>MS!C24</f>
        <v>MS12</v>
      </c>
      <c r="O95" s="87" t="e">
        <f t="shared" si="6"/>
        <v>#VALUE!</v>
      </c>
      <c r="P95" s="87" t="e">
        <f t="shared" si="7"/>
        <v>#N/A</v>
      </c>
    </row>
    <row r="96" spans="4:16" x14ac:dyDescent="0.45">
      <c r="D96" s="85" t="e">
        <f>INT(CONCATENATE(VLOOKUP(基本入力!$B$3,名簿!$A$2:$B$13,2,FALSE),MS!A25))</f>
        <v>#N/A</v>
      </c>
      <c r="E96" s="85">
        <f>MS!H25</f>
        <v>0</v>
      </c>
      <c r="F96" s="85" t="e">
        <f>MID(MS!D25,1,FIND("　",MS!D25,1)-1)</f>
        <v>#VALUE!</v>
      </c>
      <c r="G96" s="85" t="e">
        <f>MID(MS!D25,FIND("　",MS!D25,1)+1,99)</f>
        <v>#VALUE!</v>
      </c>
      <c r="H96" s="85" t="e">
        <f>MID(MS!E25,1,FIND("　",MS!E25,1)-1)</f>
        <v>#VALUE!</v>
      </c>
      <c r="I96" s="85" t="e">
        <f>MID(MS!E25,FIND("　",MS!E25,1)+1,99)</f>
        <v>#VALUE!</v>
      </c>
      <c r="K96" s="85" t="str">
        <f>CONCATENATE("(",MS!F25,")")</f>
        <v>()</v>
      </c>
      <c r="M96" s="63">
        <f>基本入力!$B$3</f>
        <v>0</v>
      </c>
      <c r="N96" s="86" t="str">
        <f>MS!C25</f>
        <v>MS13</v>
      </c>
      <c r="O96" s="87" t="e">
        <f t="shared" si="6"/>
        <v>#VALUE!</v>
      </c>
      <c r="P96" s="87" t="e">
        <f t="shared" si="7"/>
        <v>#N/A</v>
      </c>
    </row>
    <row r="97" spans="4:16" x14ac:dyDescent="0.45">
      <c r="D97" s="85" t="e">
        <f>INT(CONCATENATE(VLOOKUP(基本入力!$B$3,名簿!$A$2:$B$13,2,FALSE),MS!A26))</f>
        <v>#N/A</v>
      </c>
      <c r="E97" s="85">
        <f>MS!H26</f>
        <v>0</v>
      </c>
      <c r="F97" s="85" t="e">
        <f>MID(MS!D26,1,FIND("　",MS!D26,1)-1)</f>
        <v>#VALUE!</v>
      </c>
      <c r="G97" s="85" t="e">
        <f>MID(MS!D26,FIND("　",MS!D26,1)+1,99)</f>
        <v>#VALUE!</v>
      </c>
      <c r="H97" s="85" t="e">
        <f>MID(MS!E26,1,FIND("　",MS!E26,1)-1)</f>
        <v>#VALUE!</v>
      </c>
      <c r="I97" s="85" t="e">
        <f>MID(MS!E26,FIND("　",MS!E26,1)+1,99)</f>
        <v>#VALUE!</v>
      </c>
      <c r="K97" s="85" t="str">
        <f>CONCATENATE("(",MS!F26,")")</f>
        <v>()</v>
      </c>
      <c r="M97" s="63">
        <f>基本入力!$B$3</f>
        <v>0</v>
      </c>
      <c r="N97" s="86" t="str">
        <f>MS!C26</f>
        <v>MS14</v>
      </c>
      <c r="O97" s="87" t="e">
        <f t="shared" si="6"/>
        <v>#VALUE!</v>
      </c>
      <c r="P97" s="87" t="e">
        <f t="shared" si="7"/>
        <v>#N/A</v>
      </c>
    </row>
    <row r="98" spans="4:16" x14ac:dyDescent="0.45">
      <c r="D98" s="85" t="e">
        <f>INT(CONCATENATE(VLOOKUP(基本入力!$B$3,名簿!$A$2:$B$13,2,FALSE),MS!A27))</f>
        <v>#N/A</v>
      </c>
      <c r="E98" s="85">
        <f>MS!H27</f>
        <v>0</v>
      </c>
      <c r="F98" s="85" t="e">
        <f>MID(MS!D27,1,FIND("　",MS!D27,1)-1)</f>
        <v>#VALUE!</v>
      </c>
      <c r="G98" s="85" t="e">
        <f>MID(MS!D27,FIND("　",MS!D27,1)+1,99)</f>
        <v>#VALUE!</v>
      </c>
      <c r="H98" s="85" t="e">
        <f>MID(MS!E27,1,FIND("　",MS!E27,1)-1)</f>
        <v>#VALUE!</v>
      </c>
      <c r="I98" s="85" t="e">
        <f>MID(MS!E27,FIND("　",MS!E27,1)+1,99)</f>
        <v>#VALUE!</v>
      </c>
      <c r="K98" s="85" t="str">
        <f>CONCATENATE("(",MS!F27,")")</f>
        <v>()</v>
      </c>
      <c r="M98" s="63">
        <f>基本入力!$B$3</f>
        <v>0</v>
      </c>
      <c r="N98" s="86" t="str">
        <f>MS!C27</f>
        <v>MS15</v>
      </c>
      <c r="O98" s="87" t="e">
        <f t="shared" si="6"/>
        <v>#VALUE!</v>
      </c>
      <c r="P98" s="87" t="e">
        <f t="shared" si="7"/>
        <v>#N/A</v>
      </c>
    </row>
    <row r="99" spans="4:16" x14ac:dyDescent="0.45">
      <c r="D99" s="85" t="e">
        <f>INT(CONCATENATE(VLOOKUP(基本入力!$B$3,名簿!$A$2:$B$13,2,FALSE),MS!A28))</f>
        <v>#N/A</v>
      </c>
      <c r="E99" s="85">
        <f>MS!H28</f>
        <v>0</v>
      </c>
      <c r="F99" s="85" t="e">
        <f>MID(MS!D28,1,FIND("　",MS!D28,1)-1)</f>
        <v>#VALUE!</v>
      </c>
      <c r="G99" s="85" t="e">
        <f>MID(MS!D28,FIND("　",MS!D28,1)+1,99)</f>
        <v>#VALUE!</v>
      </c>
      <c r="H99" s="85" t="e">
        <f>MID(MS!E28,1,FIND("　",MS!E28,1)-1)</f>
        <v>#VALUE!</v>
      </c>
      <c r="I99" s="85" t="e">
        <f>MID(MS!E28,FIND("　",MS!E28,1)+1,99)</f>
        <v>#VALUE!</v>
      </c>
      <c r="K99" s="85" t="str">
        <f>CONCATENATE("(",MS!F28,")")</f>
        <v>()</v>
      </c>
      <c r="M99" s="63">
        <f>基本入力!$B$3</f>
        <v>0</v>
      </c>
      <c r="N99" s="86" t="str">
        <f>MS!C28</f>
        <v>MS16</v>
      </c>
      <c r="O99" s="87" t="e">
        <f t="shared" si="6"/>
        <v>#VALUE!</v>
      </c>
      <c r="P99" s="87" t="e">
        <f t="shared" si="7"/>
        <v>#N/A</v>
      </c>
    </row>
    <row r="100" spans="4:16" x14ac:dyDescent="0.45">
      <c r="D100" s="85" t="e">
        <f>INT(CONCATENATE(VLOOKUP(基本入力!$B$3,名簿!$A$2:$B$13,2,FALSE),MS!A29))</f>
        <v>#N/A</v>
      </c>
      <c r="E100" s="85">
        <f>MS!H29</f>
        <v>0</v>
      </c>
      <c r="F100" s="85" t="e">
        <f>MID(MS!D29,1,FIND("　",MS!D29,1)-1)</f>
        <v>#VALUE!</v>
      </c>
      <c r="G100" s="85" t="e">
        <f>MID(MS!D29,FIND("　",MS!D29,1)+1,99)</f>
        <v>#VALUE!</v>
      </c>
      <c r="H100" s="85" t="e">
        <f>MID(MS!E29,1,FIND("　",MS!E29,1)-1)</f>
        <v>#VALUE!</v>
      </c>
      <c r="I100" s="85" t="e">
        <f>MID(MS!E29,FIND("　",MS!E29,1)+1,99)</f>
        <v>#VALUE!</v>
      </c>
      <c r="K100" s="85" t="str">
        <f>CONCATENATE("(",MS!F29,")")</f>
        <v>()</v>
      </c>
      <c r="M100" s="63">
        <f>基本入力!$B$3</f>
        <v>0</v>
      </c>
      <c r="N100" s="86" t="str">
        <f>MS!C29</f>
        <v>MS17</v>
      </c>
      <c r="O100" s="87" t="e">
        <f t="shared" si="6"/>
        <v>#VALUE!</v>
      </c>
      <c r="P100" s="87" t="e">
        <f t="shared" si="7"/>
        <v>#N/A</v>
      </c>
    </row>
    <row r="101" spans="4:16" x14ac:dyDescent="0.45">
      <c r="D101" s="85" t="e">
        <f>INT(CONCATENATE(VLOOKUP(基本入力!$B$3,名簿!$A$2:$B$13,2,FALSE),MS!A30))</f>
        <v>#N/A</v>
      </c>
      <c r="E101" s="85">
        <f>MS!H30</f>
        <v>0</v>
      </c>
      <c r="F101" s="85" t="e">
        <f>MID(MS!D30,1,FIND("　",MS!D30,1)-1)</f>
        <v>#VALUE!</v>
      </c>
      <c r="G101" s="85" t="e">
        <f>MID(MS!D30,FIND("　",MS!D30,1)+1,99)</f>
        <v>#VALUE!</v>
      </c>
      <c r="H101" s="85" t="e">
        <f>MID(MS!E30,1,FIND("　",MS!E30,1)-1)</f>
        <v>#VALUE!</v>
      </c>
      <c r="I101" s="85" t="e">
        <f>MID(MS!E30,FIND("　",MS!E30,1)+1,99)</f>
        <v>#VALUE!</v>
      </c>
      <c r="K101" s="85" t="str">
        <f>CONCATENATE("(",MS!F30,")")</f>
        <v>()</v>
      </c>
      <c r="M101" s="63">
        <f>基本入力!$B$3</f>
        <v>0</v>
      </c>
      <c r="N101" s="86" t="str">
        <f>MS!C30</f>
        <v>MS18</v>
      </c>
      <c r="O101" s="87" t="e">
        <f t="shared" si="6"/>
        <v>#VALUE!</v>
      </c>
      <c r="P101" s="87" t="e">
        <f t="shared" si="7"/>
        <v>#N/A</v>
      </c>
    </row>
    <row r="102" spans="4:16" x14ac:dyDescent="0.45">
      <c r="D102" s="85" t="e">
        <f>INT(CONCATENATE(VLOOKUP(基本入力!$B$3,名簿!$A$2:$B$13,2,FALSE),MS!A31))</f>
        <v>#N/A</v>
      </c>
      <c r="E102" s="85">
        <f>MS!H31</f>
        <v>0</v>
      </c>
      <c r="F102" s="85" t="e">
        <f>MID(MS!D31,1,FIND("　",MS!D31,1)-1)</f>
        <v>#VALUE!</v>
      </c>
      <c r="G102" s="85" t="e">
        <f>MID(MS!D31,FIND("　",MS!D31,1)+1,99)</f>
        <v>#VALUE!</v>
      </c>
      <c r="H102" s="85" t="e">
        <f>MID(MS!E31,1,FIND("　",MS!E31,1)-1)</f>
        <v>#VALUE!</v>
      </c>
      <c r="I102" s="85" t="e">
        <f>MID(MS!E31,FIND("　",MS!E31,1)+1,99)</f>
        <v>#VALUE!</v>
      </c>
      <c r="K102" s="85" t="str">
        <f>CONCATENATE("(",MS!F31,")")</f>
        <v>()</v>
      </c>
      <c r="M102" s="63">
        <f>基本入力!$B$3</f>
        <v>0</v>
      </c>
      <c r="N102" s="86" t="str">
        <f>MS!C31</f>
        <v>MS19</v>
      </c>
      <c r="O102" s="87" t="e">
        <f t="shared" si="6"/>
        <v>#VALUE!</v>
      </c>
      <c r="P102" s="87" t="e">
        <f t="shared" si="7"/>
        <v>#N/A</v>
      </c>
    </row>
    <row r="103" spans="4:16" x14ac:dyDescent="0.45">
      <c r="D103" s="85" t="e">
        <f>INT(CONCATENATE(VLOOKUP(基本入力!$B$3,名簿!$A$2:$B$13,2,FALSE),MS!A32))</f>
        <v>#N/A</v>
      </c>
      <c r="E103" s="85">
        <f>MS!H32</f>
        <v>0</v>
      </c>
      <c r="F103" s="85" t="e">
        <f>MID(MS!D32,1,FIND("　",MS!D32,1)-1)</f>
        <v>#VALUE!</v>
      </c>
      <c r="G103" s="85" t="e">
        <f>MID(MS!D32,FIND("　",MS!D32,1)+1,99)</f>
        <v>#VALUE!</v>
      </c>
      <c r="H103" s="85" t="e">
        <f>MID(MS!E32,1,FIND("　",MS!E32,1)-1)</f>
        <v>#VALUE!</v>
      </c>
      <c r="I103" s="85" t="e">
        <f>MID(MS!E32,FIND("　",MS!E32,1)+1,99)</f>
        <v>#VALUE!</v>
      </c>
      <c r="K103" s="85" t="str">
        <f>CONCATENATE("(",MS!F32,")")</f>
        <v>()</v>
      </c>
      <c r="M103" s="63">
        <f>基本入力!$B$3</f>
        <v>0</v>
      </c>
      <c r="N103" s="86" t="str">
        <f>MS!C32</f>
        <v>MS20</v>
      </c>
      <c r="O103" s="87" t="e">
        <f t="shared" si="6"/>
        <v>#VALUE!</v>
      </c>
      <c r="P103" s="87" t="e">
        <f t="shared" si="7"/>
        <v>#N/A</v>
      </c>
    </row>
    <row r="104" spans="4:16" x14ac:dyDescent="0.45">
      <c r="D104" s="85" t="e">
        <f>INT(CONCATENATE(VLOOKUP(基本入力!$B$3,名簿!$A$2:$B$13,2,FALSE),MS!A33))</f>
        <v>#N/A</v>
      </c>
      <c r="E104" s="85">
        <f>MS!H33</f>
        <v>0</v>
      </c>
      <c r="F104" s="85" t="e">
        <f>MID(MS!D33,1,FIND("　",MS!D33,1)-1)</f>
        <v>#VALUE!</v>
      </c>
      <c r="G104" s="85" t="e">
        <f>MID(MS!D33,FIND("　",MS!D33,1)+1,99)</f>
        <v>#VALUE!</v>
      </c>
      <c r="H104" s="85" t="e">
        <f>MID(MS!E33,1,FIND("　",MS!E33,1)-1)</f>
        <v>#VALUE!</v>
      </c>
      <c r="I104" s="85" t="e">
        <f>MID(MS!E33,FIND("　",MS!E33,1)+1,99)</f>
        <v>#VALUE!</v>
      </c>
      <c r="K104" s="85" t="str">
        <f>CONCATENATE("(",MS!F33,")")</f>
        <v>()</v>
      </c>
      <c r="M104" s="63">
        <f>基本入力!$B$3</f>
        <v>0</v>
      </c>
      <c r="N104" s="86" t="str">
        <f>MS!C33</f>
        <v>MS21</v>
      </c>
      <c r="O104" s="87" t="e">
        <f t="shared" si="6"/>
        <v>#VALUE!</v>
      </c>
      <c r="P104" s="87" t="e">
        <f t="shared" si="7"/>
        <v>#N/A</v>
      </c>
    </row>
    <row r="105" spans="4:16" x14ac:dyDescent="0.45">
      <c r="D105" s="85" t="e">
        <f>INT(CONCATENATE(VLOOKUP(基本入力!$B$3,名簿!$A$2:$B$13,2,FALSE),MS!A34))</f>
        <v>#N/A</v>
      </c>
      <c r="E105" s="85">
        <f>MS!H34</f>
        <v>0</v>
      </c>
      <c r="F105" s="85" t="e">
        <f>MID(MS!D34,1,FIND("　",MS!D34,1)-1)</f>
        <v>#VALUE!</v>
      </c>
      <c r="G105" s="85" t="e">
        <f>MID(MS!D34,FIND("　",MS!D34,1)+1,99)</f>
        <v>#VALUE!</v>
      </c>
      <c r="H105" s="85" t="e">
        <f>MID(MS!E34,1,FIND("　",MS!E34,1)-1)</f>
        <v>#VALUE!</v>
      </c>
      <c r="I105" s="85" t="e">
        <f>MID(MS!E34,FIND("　",MS!E34,1)+1,99)</f>
        <v>#VALUE!</v>
      </c>
      <c r="K105" s="85" t="str">
        <f>CONCATENATE("(",MS!F34,")")</f>
        <v>()</v>
      </c>
      <c r="M105" s="63">
        <f>基本入力!$B$3</f>
        <v>0</v>
      </c>
      <c r="N105" s="86" t="str">
        <f>MS!C34</f>
        <v>MS22</v>
      </c>
      <c r="O105" s="87" t="e">
        <f t="shared" si="6"/>
        <v>#VALUE!</v>
      </c>
      <c r="P105" s="87" t="e">
        <f t="shared" si="7"/>
        <v>#N/A</v>
      </c>
    </row>
    <row r="106" spans="4:16" x14ac:dyDescent="0.45">
      <c r="D106" s="85" t="e">
        <f>INT(CONCATENATE(VLOOKUP(基本入力!$B$3,名簿!$A$2:$B$13,2,FALSE),MS!A35))</f>
        <v>#N/A</v>
      </c>
      <c r="E106" s="85">
        <f>MS!H35</f>
        <v>0</v>
      </c>
      <c r="F106" s="85" t="e">
        <f>MID(MS!D35,1,FIND("　",MS!D35,1)-1)</f>
        <v>#VALUE!</v>
      </c>
      <c r="G106" s="85" t="e">
        <f>MID(MS!D35,FIND("　",MS!D35,1)+1,99)</f>
        <v>#VALUE!</v>
      </c>
      <c r="H106" s="85" t="e">
        <f>MID(MS!E35,1,FIND("　",MS!E35,1)-1)</f>
        <v>#VALUE!</v>
      </c>
      <c r="I106" s="85" t="e">
        <f>MID(MS!E35,FIND("　",MS!E35,1)+1,99)</f>
        <v>#VALUE!</v>
      </c>
      <c r="K106" s="85" t="str">
        <f>CONCATENATE("(",MS!F35,")")</f>
        <v>()</v>
      </c>
      <c r="M106" s="63">
        <f>基本入力!$B$3</f>
        <v>0</v>
      </c>
      <c r="N106" s="86" t="str">
        <f>MS!C35</f>
        <v>MS23</v>
      </c>
      <c r="O106" s="87" t="e">
        <f t="shared" si="6"/>
        <v>#VALUE!</v>
      </c>
      <c r="P106" s="87" t="e">
        <f t="shared" si="7"/>
        <v>#N/A</v>
      </c>
    </row>
    <row r="107" spans="4:16" x14ac:dyDescent="0.45">
      <c r="D107" s="85" t="e">
        <f>INT(CONCATENATE(VLOOKUP(基本入力!$B$3,名簿!$A$2:$B$13,2,FALSE),MS!A36))</f>
        <v>#N/A</v>
      </c>
      <c r="E107" s="85">
        <f>MS!H36</f>
        <v>0</v>
      </c>
      <c r="F107" s="85" t="e">
        <f>MID(MS!D36,1,FIND("　",MS!D36,1)-1)</f>
        <v>#VALUE!</v>
      </c>
      <c r="G107" s="85" t="e">
        <f>MID(MS!D36,FIND("　",MS!D36,1)+1,99)</f>
        <v>#VALUE!</v>
      </c>
      <c r="H107" s="85" t="e">
        <f>MID(MS!E36,1,FIND("　",MS!E36,1)-1)</f>
        <v>#VALUE!</v>
      </c>
      <c r="I107" s="85" t="e">
        <f>MID(MS!E36,FIND("　",MS!E36,1)+1,99)</f>
        <v>#VALUE!</v>
      </c>
      <c r="K107" s="85" t="str">
        <f>CONCATENATE("(",MS!F36,")")</f>
        <v>()</v>
      </c>
      <c r="M107" s="63">
        <f>基本入力!$B$3</f>
        <v>0</v>
      </c>
      <c r="N107" s="86" t="str">
        <f>MS!C36</f>
        <v>MS24</v>
      </c>
      <c r="O107" s="87" t="e">
        <f t="shared" si="6"/>
        <v>#VALUE!</v>
      </c>
      <c r="P107" s="87" t="e">
        <f t="shared" si="7"/>
        <v>#N/A</v>
      </c>
    </row>
    <row r="108" spans="4:16" x14ac:dyDescent="0.45">
      <c r="D108" s="88" t="e">
        <f>INT(CONCATENATE(VLOOKUP(基本入力!$B$3,名簿!$A$2:$B$13,2,FALSE),MS!A37))</f>
        <v>#N/A</v>
      </c>
      <c r="E108" s="88">
        <f>MS!H37</f>
        <v>0</v>
      </c>
      <c r="F108" s="88" t="e">
        <f>MID(MS!D37,1,FIND("　",MS!D37,1)-1)</f>
        <v>#VALUE!</v>
      </c>
      <c r="G108" s="88" t="e">
        <f>MID(MS!D37,FIND("　",MS!D37,1)+1,99)</f>
        <v>#VALUE!</v>
      </c>
      <c r="H108" s="88" t="e">
        <f>MID(MS!E37,1,FIND("　",MS!E37,1)-1)</f>
        <v>#VALUE!</v>
      </c>
      <c r="I108" s="88" t="e">
        <f>MID(MS!E37,FIND("　",MS!E37,1)+1,99)</f>
        <v>#VALUE!</v>
      </c>
      <c r="J108" s="88"/>
      <c r="K108" s="88" t="str">
        <f>CONCATENATE("(",MS!F37,")")</f>
        <v>()</v>
      </c>
      <c r="M108" s="63">
        <f>基本入力!$B$3</f>
        <v>0</v>
      </c>
      <c r="N108" s="86" t="str">
        <f>MS!C37</f>
        <v>MS25</v>
      </c>
      <c r="O108" s="87" t="e">
        <f t="shared" si="6"/>
        <v>#VALUE!</v>
      </c>
      <c r="P108" s="87" t="e">
        <f t="shared" si="7"/>
        <v>#N/A</v>
      </c>
    </row>
    <row r="109" spans="4:16" x14ac:dyDescent="0.45">
      <c r="D109" s="85" t="e">
        <f>INT(CONCATENATE(VLOOKUP(基本入力!$B$3,名簿!$A$2:$B$13,2,FALSE),MD!A9))</f>
        <v>#N/A</v>
      </c>
      <c r="E109" s="85">
        <f>MD!H9</f>
        <v>0</v>
      </c>
      <c r="F109" s="85" t="e">
        <f>MID(MD!D9,1,FIND("　",MD!D9,1)-1)</f>
        <v>#VALUE!</v>
      </c>
      <c r="G109" s="85" t="e">
        <f>MID(MD!D9,FIND("　",MD!D9,1)+1,99)</f>
        <v>#VALUE!</v>
      </c>
      <c r="H109" s="85" t="e">
        <f>MID(MD!E9,1,FIND("　",MD!E9,1)-1)</f>
        <v>#VALUE!</v>
      </c>
      <c r="I109" s="85" t="e">
        <f>MID(MD!E9,FIND("　",MD!E9,1)+1,99)</f>
        <v>#VALUE!</v>
      </c>
      <c r="K109" s="85" t="str">
        <f>CONCATENATE("(",MD!F9,")")</f>
        <v>()</v>
      </c>
      <c r="M109" s="110">
        <f>基本入力!$B$3</f>
        <v>0</v>
      </c>
      <c r="N109" s="117" t="str">
        <f>MD!C9</f>
        <v>MD推</v>
      </c>
      <c r="O109" s="89" t="e">
        <f t="shared" si="6"/>
        <v>#VALUE!</v>
      </c>
      <c r="P109" s="89" t="e">
        <f t="shared" si="7"/>
        <v>#N/A</v>
      </c>
    </row>
    <row r="110" spans="4:16" x14ac:dyDescent="0.45">
      <c r="D110" s="85" t="e">
        <f>INT(CONCATENATE(VLOOKUP(基本入力!$B$3,名簿!$A$2:$B$13,2,FALSE),MD!A10))</f>
        <v>#N/A</v>
      </c>
      <c r="E110" s="85">
        <f>MD!H10</f>
        <v>0</v>
      </c>
      <c r="F110" s="85" t="e">
        <f>MID(MD!D10,1,FIND("　",MD!D10,1)-1)</f>
        <v>#VALUE!</v>
      </c>
      <c r="G110" s="85" t="e">
        <f>MID(MD!D10,FIND("　",MD!D10,1)+1,99)</f>
        <v>#VALUE!</v>
      </c>
      <c r="H110" s="85" t="e">
        <f>MID(MD!E10,1,FIND("　",MD!E10,1)-1)</f>
        <v>#VALUE!</v>
      </c>
      <c r="I110" s="85" t="e">
        <f>MID(MD!E10,FIND("　",MD!E10,1)+1,99)</f>
        <v>#VALUE!</v>
      </c>
      <c r="K110" s="85" t="str">
        <f>CONCATENATE("(",MD!F10,")")</f>
        <v>()</v>
      </c>
      <c r="M110" s="110"/>
      <c r="N110" s="117"/>
      <c r="O110" s="90" t="e">
        <f t="shared" si="6"/>
        <v>#VALUE!</v>
      </c>
      <c r="P110" s="90" t="e">
        <f t="shared" si="7"/>
        <v>#N/A</v>
      </c>
    </row>
    <row r="111" spans="4:16" x14ac:dyDescent="0.45">
      <c r="D111" s="85" t="e">
        <f>INT(CONCATENATE(VLOOKUP(基本入力!$B$3,名簿!$A$2:$B$13,2,FALSE),MD!A11))</f>
        <v>#N/A</v>
      </c>
      <c r="E111" s="85">
        <f>MD!H11</f>
        <v>0</v>
      </c>
      <c r="F111" s="85" t="e">
        <f>MID(MD!D11,1,FIND("　",MD!D11,1)-1)</f>
        <v>#VALUE!</v>
      </c>
      <c r="G111" s="85" t="e">
        <f>MID(MD!D11,FIND("　",MD!D11,1)+1,99)</f>
        <v>#VALUE!</v>
      </c>
      <c r="H111" s="85" t="e">
        <f>MID(MD!E11,1,FIND("　",MD!E11,1)-1)</f>
        <v>#VALUE!</v>
      </c>
      <c r="I111" s="85" t="e">
        <f>MID(MD!E11,FIND("　",MD!E11,1)+1,99)</f>
        <v>#VALUE!</v>
      </c>
      <c r="K111" s="85" t="str">
        <f>CONCATENATE("(",MD!F11,")")</f>
        <v>()</v>
      </c>
      <c r="M111" s="110">
        <f>基本入力!$B$3</f>
        <v>0</v>
      </c>
      <c r="N111" s="117" t="str">
        <f>MD!C11</f>
        <v>MD推</v>
      </c>
      <c r="O111" s="89" t="e">
        <f t="shared" si="6"/>
        <v>#VALUE!</v>
      </c>
      <c r="P111" s="89" t="e">
        <f t="shared" si="7"/>
        <v>#N/A</v>
      </c>
    </row>
    <row r="112" spans="4:16" x14ac:dyDescent="0.45">
      <c r="D112" s="85" t="e">
        <f>INT(CONCATENATE(VLOOKUP(基本入力!$B$3,名簿!$A$2:$B$13,2,FALSE),MD!A12))</f>
        <v>#N/A</v>
      </c>
      <c r="E112" s="85">
        <f>MD!H12</f>
        <v>0</v>
      </c>
      <c r="F112" s="85" t="e">
        <f>MID(MD!D12,1,FIND("　",MD!D12,1)-1)</f>
        <v>#VALUE!</v>
      </c>
      <c r="G112" s="85" t="e">
        <f>MID(MD!D12,FIND("　",MD!D12,1)+1,99)</f>
        <v>#VALUE!</v>
      </c>
      <c r="H112" s="85" t="e">
        <f>MID(MD!E12,1,FIND("　",MD!E12,1)-1)</f>
        <v>#VALUE!</v>
      </c>
      <c r="I112" s="85" t="e">
        <f>MID(MD!E12,FIND("　",MD!E12,1)+1,99)</f>
        <v>#VALUE!</v>
      </c>
      <c r="K112" s="85" t="str">
        <f>CONCATENATE("(",MD!F12,")")</f>
        <v>()</v>
      </c>
      <c r="M112" s="110"/>
      <c r="N112" s="117"/>
      <c r="O112" s="90" t="e">
        <f t="shared" si="6"/>
        <v>#VALUE!</v>
      </c>
      <c r="P112" s="90" t="e">
        <f t="shared" si="7"/>
        <v>#N/A</v>
      </c>
    </row>
    <row r="113" spans="4:16" x14ac:dyDescent="0.45">
      <c r="D113" s="85" t="e">
        <f>INT(CONCATENATE(VLOOKUP(基本入力!$B$3,名簿!$A$2:$B$13,2,FALSE),MD!A13))</f>
        <v>#N/A</v>
      </c>
      <c r="E113" s="85">
        <f>MD!H13</f>
        <v>0</v>
      </c>
      <c r="F113" s="85" t="e">
        <f>MID(MD!D13,1,FIND("　",MD!D13,1)-1)</f>
        <v>#VALUE!</v>
      </c>
      <c r="G113" s="85" t="e">
        <f>MID(MD!D13,FIND("　",MD!D13,1)+1,99)</f>
        <v>#VALUE!</v>
      </c>
      <c r="H113" s="85" t="e">
        <f>MID(MD!E13,1,FIND("　",MD!E13,1)-1)</f>
        <v>#VALUE!</v>
      </c>
      <c r="I113" s="85" t="e">
        <f>MID(MD!E13,FIND("　",MD!E13,1)+1,99)</f>
        <v>#VALUE!</v>
      </c>
      <c r="K113" s="85" t="str">
        <f>CONCATENATE("(",MD!F13,")")</f>
        <v>()</v>
      </c>
      <c r="M113" s="110">
        <f>基本入力!$B$3</f>
        <v>0</v>
      </c>
      <c r="N113" s="117" t="str">
        <f>MD!C13</f>
        <v>MD推</v>
      </c>
      <c r="O113" s="89" t="e">
        <f t="shared" si="6"/>
        <v>#VALUE!</v>
      </c>
      <c r="P113" s="89" t="e">
        <f t="shared" si="7"/>
        <v>#N/A</v>
      </c>
    </row>
    <row r="114" spans="4:16" x14ac:dyDescent="0.45">
      <c r="D114" s="85" t="e">
        <f>INT(CONCATENATE(VLOOKUP(基本入力!$B$3,名簿!$A$2:$B$13,2,FALSE),MD!A14))</f>
        <v>#N/A</v>
      </c>
      <c r="E114" s="85">
        <f>MD!H14</f>
        <v>0</v>
      </c>
      <c r="F114" s="85" t="e">
        <f>MID(MD!D14,1,FIND("　",MD!D14,1)-1)</f>
        <v>#VALUE!</v>
      </c>
      <c r="G114" s="85" t="e">
        <f>MID(MD!D14,FIND("　",MD!D14,1)+1,99)</f>
        <v>#VALUE!</v>
      </c>
      <c r="H114" s="85" t="e">
        <f>MID(MD!E14,1,FIND("　",MD!E14,1)-1)</f>
        <v>#VALUE!</v>
      </c>
      <c r="I114" s="85" t="e">
        <f>MID(MD!E14,FIND("　",MD!E14,1)+1,99)</f>
        <v>#VALUE!</v>
      </c>
      <c r="K114" s="85" t="str">
        <f>CONCATENATE("(",MD!F14,")")</f>
        <v>()</v>
      </c>
      <c r="M114" s="110"/>
      <c r="N114" s="117"/>
      <c r="O114" s="90" t="e">
        <f t="shared" si="6"/>
        <v>#VALUE!</v>
      </c>
      <c r="P114" s="90" t="e">
        <f t="shared" si="7"/>
        <v>#N/A</v>
      </c>
    </row>
    <row r="115" spans="4:16" x14ac:dyDescent="0.45">
      <c r="D115" s="85" t="e">
        <f>INT(CONCATENATE(VLOOKUP(基本入力!$B$3,名簿!$A$2:$B$13,2,FALSE),MD!A15))</f>
        <v>#N/A</v>
      </c>
      <c r="E115" s="85">
        <f>MD!H15</f>
        <v>0</v>
      </c>
      <c r="F115" s="85" t="e">
        <f>MID(MD!D15,1,FIND("　",MD!D15,1)-1)</f>
        <v>#VALUE!</v>
      </c>
      <c r="G115" s="85" t="e">
        <f>MID(MD!D15,FIND("　",MD!D15,1)+1,99)</f>
        <v>#VALUE!</v>
      </c>
      <c r="H115" s="85" t="e">
        <f>MID(MD!E15,1,FIND("　",MD!E15,1)-1)</f>
        <v>#VALUE!</v>
      </c>
      <c r="I115" s="85" t="e">
        <f>MID(MD!E15,FIND("　",MD!E15,1)+1,99)</f>
        <v>#VALUE!</v>
      </c>
      <c r="K115" s="85" t="str">
        <f>CONCATENATE("(",MD!F15,")")</f>
        <v>()</v>
      </c>
      <c r="M115" s="110">
        <f>基本入力!$B$3</f>
        <v>0</v>
      </c>
      <c r="N115" s="117" t="str">
        <f>MD!C15</f>
        <v>MD推</v>
      </c>
      <c r="O115" s="89" t="e">
        <f t="shared" si="6"/>
        <v>#VALUE!</v>
      </c>
      <c r="P115" s="89" t="e">
        <f t="shared" si="7"/>
        <v>#N/A</v>
      </c>
    </row>
    <row r="116" spans="4:16" x14ac:dyDescent="0.45">
      <c r="D116" s="85" t="e">
        <f>INT(CONCATENATE(VLOOKUP(基本入力!$B$3,名簿!$A$2:$B$13,2,FALSE),MD!A16))</f>
        <v>#N/A</v>
      </c>
      <c r="E116" s="85">
        <f>MD!H16</f>
        <v>0</v>
      </c>
      <c r="F116" s="85" t="e">
        <f>MID(MD!D16,1,FIND("　",MD!D16,1)-1)</f>
        <v>#VALUE!</v>
      </c>
      <c r="G116" s="85" t="e">
        <f>MID(MD!D16,FIND("　",MD!D16,1)+1,99)</f>
        <v>#VALUE!</v>
      </c>
      <c r="H116" s="85" t="e">
        <f>MID(MD!E16,1,FIND("　",MD!E16,1)-1)</f>
        <v>#VALUE!</v>
      </c>
      <c r="I116" s="85" t="e">
        <f>MID(MD!E16,FIND("　",MD!E16,1)+1,99)</f>
        <v>#VALUE!</v>
      </c>
      <c r="K116" s="85" t="str">
        <f>CONCATENATE("(",MD!F16,")")</f>
        <v>()</v>
      </c>
      <c r="M116" s="110"/>
      <c r="N116" s="117"/>
      <c r="O116" s="90" t="e">
        <f t="shared" si="6"/>
        <v>#VALUE!</v>
      </c>
      <c r="P116" s="90" t="e">
        <f t="shared" si="7"/>
        <v>#N/A</v>
      </c>
    </row>
    <row r="117" spans="4:16" x14ac:dyDescent="0.45">
      <c r="D117" s="85" t="e">
        <f>INT(CONCATENATE(VLOOKUP(基本入力!$B$3,名簿!$A$2:$B$13,2,FALSE),MD!A17))</f>
        <v>#N/A</v>
      </c>
      <c r="E117" s="85">
        <f>MD!H17</f>
        <v>0</v>
      </c>
      <c r="F117" s="85" t="e">
        <f>MID(MD!D17,1,FIND("　",MD!D17,1)-1)</f>
        <v>#VALUE!</v>
      </c>
      <c r="G117" s="85" t="e">
        <f>MID(MD!D17,FIND("　",MD!D17,1)+1,99)</f>
        <v>#VALUE!</v>
      </c>
      <c r="H117" s="85" t="e">
        <f>MID(MD!E17,1,FIND("　",MD!E17,1)-1)</f>
        <v>#VALUE!</v>
      </c>
      <c r="I117" s="85" t="e">
        <f>MID(MD!E17,FIND("　",MD!E17,1)+1,99)</f>
        <v>#VALUE!</v>
      </c>
      <c r="K117" s="85" t="str">
        <f>CONCATENATE("(",MD!F17,")")</f>
        <v>()</v>
      </c>
      <c r="M117" s="110">
        <f>基本入力!$B$3</f>
        <v>0</v>
      </c>
      <c r="N117" s="117" t="str">
        <f>MD!C17</f>
        <v>MD1</v>
      </c>
      <c r="O117" s="89" t="e">
        <f t="shared" si="6"/>
        <v>#VALUE!</v>
      </c>
      <c r="P117" s="89" t="e">
        <f t="shared" si="7"/>
        <v>#N/A</v>
      </c>
    </row>
    <row r="118" spans="4:16" x14ac:dyDescent="0.45">
      <c r="D118" s="85" t="e">
        <f>INT(CONCATENATE(VLOOKUP(基本入力!$B$3,名簿!$A$2:$B$13,2,FALSE),MD!A18))</f>
        <v>#N/A</v>
      </c>
      <c r="E118" s="85">
        <f>MD!H18</f>
        <v>0</v>
      </c>
      <c r="F118" s="85" t="e">
        <f>MID(MD!D18,1,FIND("　",MD!D18,1)-1)</f>
        <v>#VALUE!</v>
      </c>
      <c r="G118" s="85" t="e">
        <f>MID(MD!D18,FIND("　",MD!D18,1)+1,99)</f>
        <v>#VALUE!</v>
      </c>
      <c r="H118" s="85" t="e">
        <f>MID(MD!E18,1,FIND("　",MD!E18,1)-1)</f>
        <v>#VALUE!</v>
      </c>
      <c r="I118" s="85" t="e">
        <f>MID(MD!E18,FIND("　",MD!E18,1)+1,99)</f>
        <v>#VALUE!</v>
      </c>
      <c r="K118" s="85" t="str">
        <f>CONCATENATE("(",MD!F18,")")</f>
        <v>()</v>
      </c>
      <c r="M118" s="110"/>
      <c r="N118" s="117"/>
      <c r="O118" s="90" t="e">
        <f t="shared" ref="O118:O181" si="8">CONCATENATE(F118,"　",G118,J118,K118)</f>
        <v>#VALUE!</v>
      </c>
      <c r="P118" s="90" t="e">
        <f t="shared" ref="P118:P181" si="9">D118</f>
        <v>#N/A</v>
      </c>
    </row>
    <row r="119" spans="4:16" x14ac:dyDescent="0.45">
      <c r="D119" s="85" t="e">
        <f>INT(CONCATENATE(VLOOKUP(基本入力!$B$3,名簿!$A$2:$B$13,2,FALSE),MD!A19))</f>
        <v>#N/A</v>
      </c>
      <c r="E119" s="85">
        <f>MD!H19</f>
        <v>0</v>
      </c>
      <c r="F119" s="85" t="e">
        <f>MID(MD!D19,1,FIND("　",MD!D19,1)-1)</f>
        <v>#VALUE!</v>
      </c>
      <c r="G119" s="85" t="e">
        <f>MID(MD!D19,FIND("　",MD!D19,1)+1,99)</f>
        <v>#VALUE!</v>
      </c>
      <c r="H119" s="85" t="e">
        <f>MID(MD!E19,1,FIND("　",MD!E19,1)-1)</f>
        <v>#VALUE!</v>
      </c>
      <c r="I119" s="85" t="e">
        <f>MID(MD!E19,FIND("　",MD!E19,1)+1,99)</f>
        <v>#VALUE!</v>
      </c>
      <c r="K119" s="85" t="str">
        <f>CONCATENATE("(",MD!F19,")")</f>
        <v>()</v>
      </c>
      <c r="M119" s="110">
        <f>基本入力!$B$3</f>
        <v>0</v>
      </c>
      <c r="N119" s="117" t="str">
        <f>MD!C19</f>
        <v>MD2</v>
      </c>
      <c r="O119" s="89" t="e">
        <f t="shared" si="8"/>
        <v>#VALUE!</v>
      </c>
      <c r="P119" s="89" t="e">
        <f t="shared" si="9"/>
        <v>#N/A</v>
      </c>
    </row>
    <row r="120" spans="4:16" x14ac:dyDescent="0.45">
      <c r="D120" s="85" t="e">
        <f>INT(CONCATENATE(VLOOKUP(基本入力!$B$3,名簿!$A$2:$B$13,2,FALSE),MD!A20))</f>
        <v>#N/A</v>
      </c>
      <c r="E120" s="85">
        <f>MD!H20</f>
        <v>0</v>
      </c>
      <c r="F120" s="85" t="e">
        <f>MID(MD!D20,1,FIND("　",MD!D20,1)-1)</f>
        <v>#VALUE!</v>
      </c>
      <c r="G120" s="85" t="e">
        <f>MID(MD!D20,FIND("　",MD!D20,1)+1,99)</f>
        <v>#VALUE!</v>
      </c>
      <c r="H120" s="85" t="e">
        <f>MID(MD!E20,1,FIND("　",MD!E20,1)-1)</f>
        <v>#VALUE!</v>
      </c>
      <c r="I120" s="85" t="e">
        <f>MID(MD!E20,FIND("　",MD!E20,1)+1,99)</f>
        <v>#VALUE!</v>
      </c>
      <c r="K120" s="85" t="str">
        <f>CONCATENATE("(",MD!F20,")")</f>
        <v>()</v>
      </c>
      <c r="M120" s="110"/>
      <c r="N120" s="117"/>
      <c r="O120" s="90" t="e">
        <f t="shared" si="8"/>
        <v>#VALUE!</v>
      </c>
      <c r="P120" s="90" t="e">
        <f t="shared" si="9"/>
        <v>#N/A</v>
      </c>
    </row>
    <row r="121" spans="4:16" x14ac:dyDescent="0.45">
      <c r="D121" s="85" t="e">
        <f>INT(CONCATENATE(VLOOKUP(基本入力!$B$3,名簿!$A$2:$B$13,2,FALSE),MD!A21))</f>
        <v>#N/A</v>
      </c>
      <c r="E121" s="85">
        <f>MD!H21</f>
        <v>0</v>
      </c>
      <c r="F121" s="85" t="e">
        <f>MID(MD!D21,1,FIND("　",MD!D21,1)-1)</f>
        <v>#VALUE!</v>
      </c>
      <c r="G121" s="85" t="e">
        <f>MID(MD!D21,FIND("　",MD!D21,1)+1,99)</f>
        <v>#VALUE!</v>
      </c>
      <c r="H121" s="85" t="e">
        <f>MID(MD!E21,1,FIND("　",MD!E21,1)-1)</f>
        <v>#VALUE!</v>
      </c>
      <c r="I121" s="85" t="e">
        <f>MID(MD!E21,FIND("　",MD!E21,1)+1,99)</f>
        <v>#VALUE!</v>
      </c>
      <c r="K121" s="85" t="str">
        <f>CONCATENATE("(",MD!F21,")")</f>
        <v>()</v>
      </c>
      <c r="M121" s="110">
        <f>基本入力!$B$3</f>
        <v>0</v>
      </c>
      <c r="N121" s="117" t="str">
        <f>MD!C21</f>
        <v>MD3</v>
      </c>
      <c r="O121" s="89" t="e">
        <f t="shared" si="8"/>
        <v>#VALUE!</v>
      </c>
      <c r="P121" s="89" t="e">
        <f t="shared" si="9"/>
        <v>#N/A</v>
      </c>
    </row>
    <row r="122" spans="4:16" x14ac:dyDescent="0.45">
      <c r="D122" s="85" t="e">
        <f>INT(CONCATENATE(VLOOKUP(基本入力!$B$3,名簿!$A$2:$B$13,2,FALSE),MD!A22))</f>
        <v>#N/A</v>
      </c>
      <c r="E122" s="85">
        <f>MD!H22</f>
        <v>0</v>
      </c>
      <c r="F122" s="85" t="e">
        <f>MID(MD!D22,1,FIND("　",MD!D22,1)-1)</f>
        <v>#VALUE!</v>
      </c>
      <c r="G122" s="85" t="e">
        <f>MID(MD!D22,FIND("　",MD!D22,1)+1,99)</f>
        <v>#VALUE!</v>
      </c>
      <c r="H122" s="85" t="e">
        <f>MID(MD!E22,1,FIND("　",MD!E22,1)-1)</f>
        <v>#VALUE!</v>
      </c>
      <c r="I122" s="85" t="e">
        <f>MID(MD!E22,FIND("　",MD!E22,1)+1,99)</f>
        <v>#VALUE!</v>
      </c>
      <c r="K122" s="85" t="str">
        <f>CONCATENATE("(",MD!F22,")")</f>
        <v>()</v>
      </c>
      <c r="M122" s="110"/>
      <c r="N122" s="117"/>
      <c r="O122" s="90" t="e">
        <f t="shared" si="8"/>
        <v>#VALUE!</v>
      </c>
      <c r="P122" s="90" t="e">
        <f t="shared" si="9"/>
        <v>#N/A</v>
      </c>
    </row>
    <row r="123" spans="4:16" x14ac:dyDescent="0.45">
      <c r="D123" s="85" t="e">
        <f>INT(CONCATENATE(VLOOKUP(基本入力!$B$3,名簿!$A$2:$B$13,2,FALSE),MD!A23))</f>
        <v>#N/A</v>
      </c>
      <c r="E123" s="85">
        <f>MD!H23</f>
        <v>0</v>
      </c>
      <c r="F123" s="85" t="e">
        <f>MID(MD!D23,1,FIND("　",MD!D23,1)-1)</f>
        <v>#VALUE!</v>
      </c>
      <c r="G123" s="85" t="e">
        <f>MID(MD!D23,FIND("　",MD!D23,1)+1,99)</f>
        <v>#VALUE!</v>
      </c>
      <c r="H123" s="85" t="e">
        <f>MID(MD!E23,1,FIND("　",MD!E23,1)-1)</f>
        <v>#VALUE!</v>
      </c>
      <c r="I123" s="85" t="e">
        <f>MID(MD!E23,FIND("　",MD!E23,1)+1,99)</f>
        <v>#VALUE!</v>
      </c>
      <c r="K123" s="85" t="str">
        <f>CONCATENATE("(",MD!F23,")")</f>
        <v>()</v>
      </c>
      <c r="M123" s="110">
        <f>基本入力!$B$3</f>
        <v>0</v>
      </c>
      <c r="N123" s="117" t="str">
        <f>MD!C23</f>
        <v>MD4</v>
      </c>
      <c r="O123" s="89" t="e">
        <f t="shared" si="8"/>
        <v>#VALUE!</v>
      </c>
      <c r="P123" s="89" t="e">
        <f t="shared" si="9"/>
        <v>#N/A</v>
      </c>
    </row>
    <row r="124" spans="4:16" x14ac:dyDescent="0.45">
      <c r="D124" s="85" t="e">
        <f>INT(CONCATENATE(VLOOKUP(基本入力!$B$3,名簿!$A$2:$B$13,2,FALSE),MD!A24))</f>
        <v>#N/A</v>
      </c>
      <c r="E124" s="85">
        <f>MD!H24</f>
        <v>0</v>
      </c>
      <c r="F124" s="85" t="e">
        <f>MID(MD!D24,1,FIND("　",MD!D24,1)-1)</f>
        <v>#VALUE!</v>
      </c>
      <c r="G124" s="85" t="e">
        <f>MID(MD!D24,FIND("　",MD!D24,1)+1,99)</f>
        <v>#VALUE!</v>
      </c>
      <c r="H124" s="85" t="e">
        <f>MID(MD!E24,1,FIND("　",MD!E24,1)-1)</f>
        <v>#VALUE!</v>
      </c>
      <c r="I124" s="85" t="e">
        <f>MID(MD!E24,FIND("　",MD!E24,1)+1,99)</f>
        <v>#VALUE!</v>
      </c>
      <c r="K124" s="85" t="str">
        <f>CONCATENATE("(",MD!F24,")")</f>
        <v>()</v>
      </c>
      <c r="M124" s="110"/>
      <c r="N124" s="117"/>
      <c r="O124" s="90" t="e">
        <f t="shared" si="8"/>
        <v>#VALUE!</v>
      </c>
      <c r="P124" s="90" t="e">
        <f t="shared" si="9"/>
        <v>#N/A</v>
      </c>
    </row>
    <row r="125" spans="4:16" x14ac:dyDescent="0.45">
      <c r="D125" s="85" t="e">
        <f>INT(CONCATENATE(VLOOKUP(基本入力!$B$3,名簿!$A$2:$B$13,2,FALSE),MD!A25))</f>
        <v>#N/A</v>
      </c>
      <c r="E125" s="85">
        <f>MD!H25</f>
        <v>0</v>
      </c>
      <c r="F125" s="85" t="e">
        <f>MID(MD!D25,1,FIND("　",MD!D25,1)-1)</f>
        <v>#VALUE!</v>
      </c>
      <c r="G125" s="85" t="e">
        <f>MID(MD!D25,FIND("　",MD!D25,1)+1,99)</f>
        <v>#VALUE!</v>
      </c>
      <c r="H125" s="85" t="e">
        <f>MID(MD!E25,1,FIND("　",MD!E25,1)-1)</f>
        <v>#VALUE!</v>
      </c>
      <c r="I125" s="85" t="e">
        <f>MID(MD!E25,FIND("　",MD!E25,1)+1,99)</f>
        <v>#VALUE!</v>
      </c>
      <c r="K125" s="85" t="str">
        <f>CONCATENATE("(",MD!F25,")")</f>
        <v>()</v>
      </c>
      <c r="M125" s="110">
        <f>基本入力!$B$3</f>
        <v>0</v>
      </c>
      <c r="N125" s="117" t="str">
        <f>MD!C25</f>
        <v>MD5</v>
      </c>
      <c r="O125" s="89" t="e">
        <f t="shared" si="8"/>
        <v>#VALUE!</v>
      </c>
      <c r="P125" s="89" t="e">
        <f t="shared" si="9"/>
        <v>#N/A</v>
      </c>
    </row>
    <row r="126" spans="4:16" x14ac:dyDescent="0.45">
      <c r="D126" s="85" t="e">
        <f>INT(CONCATENATE(VLOOKUP(基本入力!$B$3,名簿!$A$2:$B$13,2,FALSE),MD!A26))</f>
        <v>#N/A</v>
      </c>
      <c r="E126" s="85">
        <f>MD!H26</f>
        <v>0</v>
      </c>
      <c r="F126" s="85" t="e">
        <f>MID(MD!D26,1,FIND("　",MD!D26,1)-1)</f>
        <v>#VALUE!</v>
      </c>
      <c r="G126" s="85" t="e">
        <f>MID(MD!D26,FIND("　",MD!D26,1)+1,99)</f>
        <v>#VALUE!</v>
      </c>
      <c r="H126" s="85" t="e">
        <f>MID(MD!E26,1,FIND("　",MD!E26,1)-1)</f>
        <v>#VALUE!</v>
      </c>
      <c r="I126" s="85" t="e">
        <f>MID(MD!E26,FIND("　",MD!E26,1)+1,99)</f>
        <v>#VALUE!</v>
      </c>
      <c r="K126" s="85" t="str">
        <f>CONCATENATE("(",MD!F26,")")</f>
        <v>()</v>
      </c>
      <c r="M126" s="110"/>
      <c r="N126" s="117"/>
      <c r="O126" s="90" t="e">
        <f t="shared" si="8"/>
        <v>#VALUE!</v>
      </c>
      <c r="P126" s="90" t="e">
        <f t="shared" si="9"/>
        <v>#N/A</v>
      </c>
    </row>
    <row r="127" spans="4:16" x14ac:dyDescent="0.45">
      <c r="D127" s="85" t="e">
        <f>INT(CONCATENATE(VLOOKUP(基本入力!$B$3,名簿!$A$2:$B$13,2,FALSE),MD!A27))</f>
        <v>#N/A</v>
      </c>
      <c r="E127" s="85">
        <f>MD!H27</f>
        <v>0</v>
      </c>
      <c r="F127" s="85" t="e">
        <f>MID(MD!D27,1,FIND("　",MD!D27,1)-1)</f>
        <v>#VALUE!</v>
      </c>
      <c r="G127" s="85" t="e">
        <f>MID(MD!D27,FIND("　",MD!D27,1)+1,99)</f>
        <v>#VALUE!</v>
      </c>
      <c r="H127" s="85" t="e">
        <f>MID(MD!E27,1,FIND("　",MD!E27,1)-1)</f>
        <v>#VALUE!</v>
      </c>
      <c r="I127" s="85" t="e">
        <f>MID(MD!E27,FIND("　",MD!E27,1)+1,99)</f>
        <v>#VALUE!</v>
      </c>
      <c r="K127" s="85" t="str">
        <f>CONCATENATE("(",MD!F27,")")</f>
        <v>()</v>
      </c>
      <c r="M127" s="110">
        <f>基本入力!$B$3</f>
        <v>0</v>
      </c>
      <c r="N127" s="117" t="str">
        <f>MD!C27</f>
        <v>MD6</v>
      </c>
      <c r="O127" s="89" t="e">
        <f t="shared" si="8"/>
        <v>#VALUE!</v>
      </c>
      <c r="P127" s="89" t="e">
        <f t="shared" si="9"/>
        <v>#N/A</v>
      </c>
    </row>
    <row r="128" spans="4:16" x14ac:dyDescent="0.45">
      <c r="D128" s="85" t="e">
        <f>INT(CONCATENATE(VLOOKUP(基本入力!$B$3,名簿!$A$2:$B$13,2,FALSE),MD!A28))</f>
        <v>#N/A</v>
      </c>
      <c r="E128" s="85">
        <f>MD!H28</f>
        <v>0</v>
      </c>
      <c r="F128" s="85" t="e">
        <f>MID(MD!D28,1,FIND("　",MD!D28,1)-1)</f>
        <v>#VALUE!</v>
      </c>
      <c r="G128" s="85" t="e">
        <f>MID(MD!D28,FIND("　",MD!D28,1)+1,99)</f>
        <v>#VALUE!</v>
      </c>
      <c r="H128" s="85" t="e">
        <f>MID(MD!E28,1,FIND("　",MD!E28,1)-1)</f>
        <v>#VALUE!</v>
      </c>
      <c r="I128" s="85" t="e">
        <f>MID(MD!E28,FIND("　",MD!E28,1)+1,99)</f>
        <v>#VALUE!</v>
      </c>
      <c r="K128" s="85" t="str">
        <f>CONCATENATE("(",MD!F28,")")</f>
        <v>()</v>
      </c>
      <c r="M128" s="110"/>
      <c r="N128" s="117"/>
      <c r="O128" s="90" t="e">
        <f t="shared" si="8"/>
        <v>#VALUE!</v>
      </c>
      <c r="P128" s="90" t="e">
        <f t="shared" si="9"/>
        <v>#N/A</v>
      </c>
    </row>
    <row r="129" spans="4:16" x14ac:dyDescent="0.45">
      <c r="D129" s="85" t="e">
        <f>INT(CONCATENATE(VLOOKUP(基本入力!$B$3,名簿!$A$2:$B$13,2,FALSE),MD!A29))</f>
        <v>#N/A</v>
      </c>
      <c r="E129" s="85">
        <f>MD!H29</f>
        <v>0</v>
      </c>
      <c r="F129" s="85" t="e">
        <f>MID(MD!D29,1,FIND("　",MD!D29,1)-1)</f>
        <v>#VALUE!</v>
      </c>
      <c r="G129" s="85" t="e">
        <f>MID(MD!D29,FIND("　",MD!D29,1)+1,99)</f>
        <v>#VALUE!</v>
      </c>
      <c r="H129" s="85" t="e">
        <f>MID(MD!E29,1,FIND("　",MD!E29,1)-1)</f>
        <v>#VALUE!</v>
      </c>
      <c r="I129" s="85" t="e">
        <f>MID(MD!E29,FIND("　",MD!E29,1)+1,99)</f>
        <v>#VALUE!</v>
      </c>
      <c r="K129" s="85" t="str">
        <f>CONCATENATE("(",MD!F29,")")</f>
        <v>()</v>
      </c>
      <c r="M129" s="110">
        <f>基本入力!$B$3</f>
        <v>0</v>
      </c>
      <c r="N129" s="117" t="str">
        <f>MD!C29</f>
        <v>MD7</v>
      </c>
      <c r="O129" s="89" t="e">
        <f t="shared" si="8"/>
        <v>#VALUE!</v>
      </c>
      <c r="P129" s="89" t="e">
        <f t="shared" si="9"/>
        <v>#N/A</v>
      </c>
    </row>
    <row r="130" spans="4:16" x14ac:dyDescent="0.45">
      <c r="D130" s="85" t="e">
        <f>INT(CONCATENATE(VLOOKUP(基本入力!$B$3,名簿!$A$2:$B$13,2,FALSE),MD!A30))</f>
        <v>#N/A</v>
      </c>
      <c r="E130" s="85">
        <f>MD!H30</f>
        <v>0</v>
      </c>
      <c r="F130" s="85" t="e">
        <f>MID(MD!D30,1,FIND("　",MD!D30,1)-1)</f>
        <v>#VALUE!</v>
      </c>
      <c r="G130" s="85" t="e">
        <f>MID(MD!D30,FIND("　",MD!D30,1)+1,99)</f>
        <v>#VALUE!</v>
      </c>
      <c r="H130" s="85" t="e">
        <f>MID(MD!E30,1,FIND("　",MD!E30,1)-1)</f>
        <v>#VALUE!</v>
      </c>
      <c r="I130" s="85" t="e">
        <f>MID(MD!E30,FIND("　",MD!E30,1)+1,99)</f>
        <v>#VALUE!</v>
      </c>
      <c r="K130" s="85" t="str">
        <f>CONCATENATE("(",MD!F30,")")</f>
        <v>()</v>
      </c>
      <c r="M130" s="110"/>
      <c r="N130" s="117"/>
      <c r="O130" s="90" t="e">
        <f t="shared" si="8"/>
        <v>#VALUE!</v>
      </c>
      <c r="P130" s="90" t="e">
        <f t="shared" si="9"/>
        <v>#N/A</v>
      </c>
    </row>
    <row r="131" spans="4:16" x14ac:dyDescent="0.45">
      <c r="D131" s="85" t="e">
        <f>INT(CONCATENATE(VLOOKUP(基本入力!$B$3,名簿!$A$2:$B$13,2,FALSE),MD!A31))</f>
        <v>#N/A</v>
      </c>
      <c r="E131" s="85">
        <f>MD!H31</f>
        <v>0</v>
      </c>
      <c r="F131" s="85" t="e">
        <f>MID(MD!D31,1,FIND("　",MD!D31,1)-1)</f>
        <v>#VALUE!</v>
      </c>
      <c r="G131" s="85" t="e">
        <f>MID(MD!D31,FIND("　",MD!D31,1)+1,99)</f>
        <v>#VALUE!</v>
      </c>
      <c r="H131" s="85" t="e">
        <f>MID(MD!E31,1,FIND("　",MD!E31,1)-1)</f>
        <v>#VALUE!</v>
      </c>
      <c r="I131" s="85" t="e">
        <f>MID(MD!E31,FIND("　",MD!E31,1)+1,99)</f>
        <v>#VALUE!</v>
      </c>
      <c r="K131" s="85" t="str">
        <f>CONCATENATE("(",MD!F31,")")</f>
        <v>()</v>
      </c>
      <c r="M131" s="110">
        <f>基本入力!$B$3</f>
        <v>0</v>
      </c>
      <c r="N131" s="117" t="str">
        <f>MD!C31</f>
        <v>MD8</v>
      </c>
      <c r="O131" s="89" t="e">
        <f t="shared" si="8"/>
        <v>#VALUE!</v>
      </c>
      <c r="P131" s="89" t="e">
        <f t="shared" si="9"/>
        <v>#N/A</v>
      </c>
    </row>
    <row r="132" spans="4:16" x14ac:dyDescent="0.45">
      <c r="D132" s="85" t="e">
        <f>INT(CONCATENATE(VLOOKUP(基本入力!$B$3,名簿!$A$2:$B$13,2,FALSE),MD!A32))</f>
        <v>#N/A</v>
      </c>
      <c r="E132" s="85">
        <f>MD!H32</f>
        <v>0</v>
      </c>
      <c r="F132" s="85" t="e">
        <f>MID(MD!D32,1,FIND("　",MD!D32,1)-1)</f>
        <v>#VALUE!</v>
      </c>
      <c r="G132" s="85" t="e">
        <f>MID(MD!D32,FIND("　",MD!D32,1)+1,99)</f>
        <v>#VALUE!</v>
      </c>
      <c r="H132" s="85" t="e">
        <f>MID(MD!E32,1,FIND("　",MD!E32,1)-1)</f>
        <v>#VALUE!</v>
      </c>
      <c r="I132" s="85" t="e">
        <f>MID(MD!E32,FIND("　",MD!E32,1)+1,99)</f>
        <v>#VALUE!</v>
      </c>
      <c r="K132" s="85" t="str">
        <f>CONCATENATE("(",MD!F32,")")</f>
        <v>()</v>
      </c>
      <c r="M132" s="110"/>
      <c r="N132" s="117"/>
      <c r="O132" s="90" t="e">
        <f t="shared" si="8"/>
        <v>#VALUE!</v>
      </c>
      <c r="P132" s="90" t="e">
        <f t="shared" si="9"/>
        <v>#N/A</v>
      </c>
    </row>
    <row r="133" spans="4:16" x14ac:dyDescent="0.45">
      <c r="D133" s="85" t="e">
        <f>INT(CONCATENATE(VLOOKUP(基本入力!$B$3,名簿!$A$2:$B$13,2,FALSE),MD!A33))</f>
        <v>#N/A</v>
      </c>
      <c r="E133" s="85">
        <f>MD!H33</f>
        <v>0</v>
      </c>
      <c r="F133" s="85" t="e">
        <f>MID(MD!D33,1,FIND("　",MD!D33,1)-1)</f>
        <v>#VALUE!</v>
      </c>
      <c r="G133" s="85" t="e">
        <f>MID(MD!D33,FIND("　",MD!D33,1)+1,99)</f>
        <v>#VALUE!</v>
      </c>
      <c r="H133" s="85" t="e">
        <f>MID(MD!E33,1,FIND("　",MD!E33,1)-1)</f>
        <v>#VALUE!</v>
      </c>
      <c r="I133" s="85" t="e">
        <f>MID(MD!E33,FIND("　",MD!E33,1)+1,99)</f>
        <v>#VALUE!</v>
      </c>
      <c r="K133" s="85" t="str">
        <f>CONCATENATE("(",MD!F33,")")</f>
        <v>()</v>
      </c>
      <c r="M133" s="110">
        <f>基本入力!$B$3</f>
        <v>0</v>
      </c>
      <c r="N133" s="117" t="str">
        <f>MD!C33</f>
        <v>MD9</v>
      </c>
      <c r="O133" s="89" t="e">
        <f t="shared" si="8"/>
        <v>#VALUE!</v>
      </c>
      <c r="P133" s="89" t="e">
        <f t="shared" si="9"/>
        <v>#N/A</v>
      </c>
    </row>
    <row r="134" spans="4:16" x14ac:dyDescent="0.45">
      <c r="D134" s="85" t="e">
        <f>INT(CONCATENATE(VLOOKUP(基本入力!$B$3,名簿!$A$2:$B$13,2,FALSE),MD!A34))</f>
        <v>#N/A</v>
      </c>
      <c r="E134" s="85">
        <f>MD!H34</f>
        <v>0</v>
      </c>
      <c r="F134" s="85" t="e">
        <f>MID(MD!D34,1,FIND("　",MD!D34,1)-1)</f>
        <v>#VALUE!</v>
      </c>
      <c r="G134" s="85" t="e">
        <f>MID(MD!D34,FIND("　",MD!D34,1)+1,99)</f>
        <v>#VALUE!</v>
      </c>
      <c r="H134" s="85" t="e">
        <f>MID(MD!E34,1,FIND("　",MD!E34,1)-1)</f>
        <v>#VALUE!</v>
      </c>
      <c r="I134" s="85" t="e">
        <f>MID(MD!E34,FIND("　",MD!E34,1)+1,99)</f>
        <v>#VALUE!</v>
      </c>
      <c r="K134" s="85" t="str">
        <f>CONCATENATE("(",MD!F34,")")</f>
        <v>()</v>
      </c>
      <c r="M134" s="110"/>
      <c r="N134" s="117"/>
      <c r="O134" s="90" t="e">
        <f t="shared" si="8"/>
        <v>#VALUE!</v>
      </c>
      <c r="P134" s="90" t="e">
        <f t="shared" si="9"/>
        <v>#N/A</v>
      </c>
    </row>
    <row r="135" spans="4:16" x14ac:dyDescent="0.45">
      <c r="D135" s="85" t="e">
        <f>INT(CONCATENATE(VLOOKUP(基本入力!$B$3,名簿!$A$2:$B$13,2,FALSE),MD!A35))</f>
        <v>#N/A</v>
      </c>
      <c r="E135" s="85">
        <f>MD!H35</f>
        <v>0</v>
      </c>
      <c r="F135" s="85" t="e">
        <f>MID(MD!D35,1,FIND("　",MD!D35,1)-1)</f>
        <v>#VALUE!</v>
      </c>
      <c r="G135" s="85" t="e">
        <f>MID(MD!D35,FIND("　",MD!D35,1)+1,99)</f>
        <v>#VALUE!</v>
      </c>
      <c r="H135" s="85" t="e">
        <f>MID(MD!E35,1,FIND("　",MD!E35,1)-1)</f>
        <v>#VALUE!</v>
      </c>
      <c r="I135" s="85" t="e">
        <f>MID(MD!E35,FIND("　",MD!E35,1)+1,99)</f>
        <v>#VALUE!</v>
      </c>
      <c r="K135" s="85" t="str">
        <f>CONCATENATE("(",MD!F35,")")</f>
        <v>()</v>
      </c>
      <c r="M135" s="110">
        <f>基本入力!$B$3</f>
        <v>0</v>
      </c>
      <c r="N135" s="117" t="str">
        <f>MD!C35</f>
        <v>MD10</v>
      </c>
      <c r="O135" s="89" t="e">
        <f t="shared" si="8"/>
        <v>#VALUE!</v>
      </c>
      <c r="P135" s="89" t="e">
        <f t="shared" si="9"/>
        <v>#N/A</v>
      </c>
    </row>
    <row r="136" spans="4:16" x14ac:dyDescent="0.45">
      <c r="D136" s="85" t="e">
        <f>INT(CONCATENATE(VLOOKUP(基本入力!$B$3,名簿!$A$2:$B$13,2,FALSE),MD!A36))</f>
        <v>#N/A</v>
      </c>
      <c r="E136" s="85">
        <f>MD!H36</f>
        <v>0</v>
      </c>
      <c r="F136" s="85" t="e">
        <f>MID(MD!D36,1,FIND("　",MD!D36,1)-1)</f>
        <v>#VALUE!</v>
      </c>
      <c r="G136" s="85" t="e">
        <f>MID(MD!D36,FIND("　",MD!D36,1)+1,99)</f>
        <v>#VALUE!</v>
      </c>
      <c r="H136" s="85" t="e">
        <f>MID(MD!E36,1,FIND("　",MD!E36,1)-1)</f>
        <v>#VALUE!</v>
      </c>
      <c r="I136" s="85" t="e">
        <f>MID(MD!E36,FIND("　",MD!E36,1)+1,99)</f>
        <v>#VALUE!</v>
      </c>
      <c r="K136" s="85" t="str">
        <f>CONCATENATE("(",MD!F36,")")</f>
        <v>()</v>
      </c>
      <c r="M136" s="110"/>
      <c r="N136" s="117"/>
      <c r="O136" s="90" t="e">
        <f t="shared" si="8"/>
        <v>#VALUE!</v>
      </c>
      <c r="P136" s="90" t="e">
        <f t="shared" si="9"/>
        <v>#N/A</v>
      </c>
    </row>
    <row r="137" spans="4:16" x14ac:dyDescent="0.45">
      <c r="D137" s="85" t="e">
        <f>INT(CONCATENATE(VLOOKUP(基本入力!$B$3,名簿!$A$2:$B$13,2,FALSE),MD!A37))</f>
        <v>#N/A</v>
      </c>
      <c r="E137" s="85">
        <f>MD!H37</f>
        <v>0</v>
      </c>
      <c r="F137" s="85" t="e">
        <f>MID(MD!D37,1,FIND("　",MD!D37,1)-1)</f>
        <v>#VALUE!</v>
      </c>
      <c r="G137" s="85" t="e">
        <f>MID(MD!D37,FIND("　",MD!D37,1)+1,99)</f>
        <v>#VALUE!</v>
      </c>
      <c r="H137" s="85" t="e">
        <f>MID(MD!E37,1,FIND("　",MD!E37,1)-1)</f>
        <v>#VALUE!</v>
      </c>
      <c r="I137" s="85" t="e">
        <f>MID(MD!E37,FIND("　",MD!E37,1)+1,99)</f>
        <v>#VALUE!</v>
      </c>
      <c r="K137" s="85" t="str">
        <f>CONCATENATE("(",MD!F37,")")</f>
        <v>()</v>
      </c>
      <c r="M137" s="110">
        <f>基本入力!$B$3</f>
        <v>0</v>
      </c>
      <c r="N137" s="117" t="str">
        <f>MD!C37</f>
        <v>MD11</v>
      </c>
      <c r="O137" s="89" t="e">
        <f t="shared" si="8"/>
        <v>#VALUE!</v>
      </c>
      <c r="P137" s="89" t="e">
        <f t="shared" si="9"/>
        <v>#N/A</v>
      </c>
    </row>
    <row r="138" spans="4:16" x14ac:dyDescent="0.45">
      <c r="D138" s="85" t="e">
        <f>INT(CONCATENATE(VLOOKUP(基本入力!$B$3,名簿!$A$2:$B$13,2,FALSE),MD!A38))</f>
        <v>#N/A</v>
      </c>
      <c r="E138" s="85">
        <f>MD!H38</f>
        <v>0</v>
      </c>
      <c r="F138" s="85" t="e">
        <f>MID(MD!D38,1,FIND("　",MD!D38,1)-1)</f>
        <v>#VALUE!</v>
      </c>
      <c r="G138" s="85" t="e">
        <f>MID(MD!D38,FIND("　",MD!D38,1)+1,99)</f>
        <v>#VALUE!</v>
      </c>
      <c r="H138" s="85" t="e">
        <f>MID(MD!E38,1,FIND("　",MD!E38,1)-1)</f>
        <v>#VALUE!</v>
      </c>
      <c r="I138" s="85" t="e">
        <f>MID(MD!E38,FIND("　",MD!E38,1)+1,99)</f>
        <v>#VALUE!</v>
      </c>
      <c r="K138" s="85" t="str">
        <f>CONCATENATE("(",MD!F38,")")</f>
        <v>()</v>
      </c>
      <c r="M138" s="110"/>
      <c r="N138" s="117"/>
      <c r="O138" s="90" t="e">
        <f t="shared" si="8"/>
        <v>#VALUE!</v>
      </c>
      <c r="P138" s="90" t="e">
        <f t="shared" si="9"/>
        <v>#N/A</v>
      </c>
    </row>
    <row r="139" spans="4:16" x14ac:dyDescent="0.45">
      <c r="D139" s="85" t="e">
        <f>INT(CONCATENATE(VLOOKUP(基本入力!$B$3,名簿!$A$2:$B$13,2,FALSE),MD!A39))</f>
        <v>#N/A</v>
      </c>
      <c r="E139" s="85">
        <f>MD!H39</f>
        <v>0</v>
      </c>
      <c r="F139" s="85" t="e">
        <f>MID(MD!D39,1,FIND("　",MD!D39,1)-1)</f>
        <v>#VALUE!</v>
      </c>
      <c r="G139" s="85" t="e">
        <f>MID(MD!D39,FIND("　",MD!D39,1)+1,99)</f>
        <v>#VALUE!</v>
      </c>
      <c r="H139" s="85" t="e">
        <f>MID(MD!E39,1,FIND("　",MD!E39,1)-1)</f>
        <v>#VALUE!</v>
      </c>
      <c r="I139" s="85" t="e">
        <f>MID(MD!E39,FIND("　",MD!E39,1)+1,99)</f>
        <v>#VALUE!</v>
      </c>
      <c r="K139" s="85" t="str">
        <f>CONCATENATE("(",MD!F39,")")</f>
        <v>()</v>
      </c>
      <c r="M139" s="110">
        <f>基本入力!$B$3</f>
        <v>0</v>
      </c>
      <c r="N139" s="117" t="str">
        <f>MD!C39</f>
        <v>MD12</v>
      </c>
      <c r="O139" s="89" t="e">
        <f t="shared" si="8"/>
        <v>#VALUE!</v>
      </c>
      <c r="P139" s="89" t="e">
        <f t="shared" si="9"/>
        <v>#N/A</v>
      </c>
    </row>
    <row r="140" spans="4:16" x14ac:dyDescent="0.45">
      <c r="D140" s="85" t="e">
        <f>INT(CONCATENATE(VLOOKUP(基本入力!$B$3,名簿!$A$2:$B$13,2,FALSE),MD!A40))</f>
        <v>#N/A</v>
      </c>
      <c r="E140" s="85">
        <f>MD!H40</f>
        <v>0</v>
      </c>
      <c r="F140" s="85" t="e">
        <f>MID(MD!D40,1,FIND("　",MD!D40,1)-1)</f>
        <v>#VALUE!</v>
      </c>
      <c r="G140" s="85" t="e">
        <f>MID(MD!D40,FIND("　",MD!D40,1)+1,99)</f>
        <v>#VALUE!</v>
      </c>
      <c r="H140" s="85" t="e">
        <f>MID(MD!E40,1,FIND("　",MD!E40,1)-1)</f>
        <v>#VALUE!</v>
      </c>
      <c r="I140" s="85" t="e">
        <f>MID(MD!E40,FIND("　",MD!E40,1)+1,99)</f>
        <v>#VALUE!</v>
      </c>
      <c r="K140" s="85" t="str">
        <f>CONCATENATE("(",MD!F40,")")</f>
        <v>()</v>
      </c>
      <c r="M140" s="110"/>
      <c r="N140" s="117"/>
      <c r="O140" s="90" t="e">
        <f t="shared" si="8"/>
        <v>#VALUE!</v>
      </c>
      <c r="P140" s="90" t="e">
        <f t="shared" si="9"/>
        <v>#N/A</v>
      </c>
    </row>
    <row r="141" spans="4:16" x14ac:dyDescent="0.45">
      <c r="D141" s="85" t="e">
        <f>INT(CONCATENATE(VLOOKUP(基本入力!$B$3,名簿!$A$2:$B$13,2,FALSE),MD!A41))</f>
        <v>#N/A</v>
      </c>
      <c r="E141" s="85">
        <f>MD!H41</f>
        <v>0</v>
      </c>
      <c r="F141" s="85" t="e">
        <f>MID(MD!D41,1,FIND("　",MD!D41,1)-1)</f>
        <v>#VALUE!</v>
      </c>
      <c r="G141" s="85" t="e">
        <f>MID(MD!D41,FIND("　",MD!D41,1)+1,99)</f>
        <v>#VALUE!</v>
      </c>
      <c r="H141" s="85" t="e">
        <f>MID(MD!E41,1,FIND("　",MD!E41,1)-1)</f>
        <v>#VALUE!</v>
      </c>
      <c r="I141" s="85" t="e">
        <f>MID(MD!E41,FIND("　",MD!E41,1)+1,99)</f>
        <v>#VALUE!</v>
      </c>
      <c r="K141" s="85" t="str">
        <f>CONCATENATE("(",MD!F41,")")</f>
        <v>()</v>
      </c>
      <c r="M141" s="110">
        <f>基本入力!$B$3</f>
        <v>0</v>
      </c>
      <c r="N141" s="117" t="str">
        <f>MD!C41</f>
        <v>MD13</v>
      </c>
      <c r="O141" s="89" t="e">
        <f t="shared" si="8"/>
        <v>#VALUE!</v>
      </c>
      <c r="P141" s="89" t="e">
        <f t="shared" si="9"/>
        <v>#N/A</v>
      </c>
    </row>
    <row r="142" spans="4:16" x14ac:dyDescent="0.45">
      <c r="D142" s="85" t="e">
        <f>INT(CONCATENATE(VLOOKUP(基本入力!$B$3,名簿!$A$2:$B$13,2,FALSE),MD!A42))</f>
        <v>#N/A</v>
      </c>
      <c r="E142" s="85">
        <f>MD!H42</f>
        <v>0</v>
      </c>
      <c r="F142" s="85" t="e">
        <f>MID(MD!D42,1,FIND("　",MD!D42,1)-1)</f>
        <v>#VALUE!</v>
      </c>
      <c r="G142" s="85" t="e">
        <f>MID(MD!D42,FIND("　",MD!D42,1)+1,99)</f>
        <v>#VALUE!</v>
      </c>
      <c r="H142" s="85" t="e">
        <f>MID(MD!E42,1,FIND("　",MD!E42,1)-1)</f>
        <v>#VALUE!</v>
      </c>
      <c r="I142" s="85" t="e">
        <f>MID(MD!E42,FIND("　",MD!E42,1)+1,99)</f>
        <v>#VALUE!</v>
      </c>
      <c r="K142" s="85" t="str">
        <f>CONCATENATE("(",MD!F42,")")</f>
        <v>()</v>
      </c>
      <c r="M142" s="110"/>
      <c r="N142" s="117"/>
      <c r="O142" s="90" t="e">
        <f t="shared" si="8"/>
        <v>#VALUE!</v>
      </c>
      <c r="P142" s="90" t="e">
        <f t="shared" si="9"/>
        <v>#N/A</v>
      </c>
    </row>
    <row r="143" spans="4:16" x14ac:dyDescent="0.45">
      <c r="D143" s="85" t="e">
        <f>INT(CONCATENATE(VLOOKUP(基本入力!$B$3,名簿!$A$2:$B$13,2,FALSE),MD!A43))</f>
        <v>#N/A</v>
      </c>
      <c r="E143" s="85">
        <f>MD!H43</f>
        <v>0</v>
      </c>
      <c r="F143" s="85" t="e">
        <f>MID(MD!D43,1,FIND("　",MD!D43,1)-1)</f>
        <v>#VALUE!</v>
      </c>
      <c r="G143" s="85" t="e">
        <f>MID(MD!D43,FIND("　",MD!D43,1)+1,99)</f>
        <v>#VALUE!</v>
      </c>
      <c r="H143" s="85" t="e">
        <f>MID(MD!E43,1,FIND("　",MD!E43,1)-1)</f>
        <v>#VALUE!</v>
      </c>
      <c r="I143" s="85" t="e">
        <f>MID(MD!E43,FIND("　",MD!E43,1)+1,99)</f>
        <v>#VALUE!</v>
      </c>
      <c r="K143" s="85" t="str">
        <f>CONCATENATE("(",MD!F43,")")</f>
        <v>()</v>
      </c>
      <c r="M143" s="110">
        <f>基本入力!$B$3</f>
        <v>0</v>
      </c>
      <c r="N143" s="117" t="str">
        <f>MD!C43</f>
        <v>MD14</v>
      </c>
      <c r="O143" s="89" t="e">
        <f t="shared" si="8"/>
        <v>#VALUE!</v>
      </c>
      <c r="P143" s="89" t="e">
        <f t="shared" si="9"/>
        <v>#N/A</v>
      </c>
    </row>
    <row r="144" spans="4:16" x14ac:dyDescent="0.45">
      <c r="D144" s="85" t="e">
        <f>INT(CONCATENATE(VLOOKUP(基本入力!$B$3,名簿!$A$2:$B$13,2,FALSE),MD!A44))</f>
        <v>#N/A</v>
      </c>
      <c r="E144" s="85">
        <f>MD!H44</f>
        <v>0</v>
      </c>
      <c r="F144" s="85" t="e">
        <f>MID(MD!D44,1,FIND("　",MD!D44,1)-1)</f>
        <v>#VALUE!</v>
      </c>
      <c r="G144" s="85" t="e">
        <f>MID(MD!D44,FIND("　",MD!D44,1)+1,99)</f>
        <v>#VALUE!</v>
      </c>
      <c r="H144" s="85" t="e">
        <f>MID(MD!E44,1,FIND("　",MD!E44,1)-1)</f>
        <v>#VALUE!</v>
      </c>
      <c r="I144" s="85" t="e">
        <f>MID(MD!E44,FIND("　",MD!E44,1)+1,99)</f>
        <v>#VALUE!</v>
      </c>
      <c r="K144" s="85" t="str">
        <f>CONCATENATE("(",MD!F44,")")</f>
        <v>()</v>
      </c>
      <c r="M144" s="110"/>
      <c r="N144" s="117"/>
      <c r="O144" s="90" t="e">
        <f t="shared" si="8"/>
        <v>#VALUE!</v>
      </c>
      <c r="P144" s="90" t="e">
        <f t="shared" si="9"/>
        <v>#N/A</v>
      </c>
    </row>
    <row r="145" spans="4:16" x14ac:dyDescent="0.45">
      <c r="D145" s="85" t="e">
        <f>INT(CONCATENATE(VLOOKUP(基本入力!$B$3,名簿!$A$2:$B$13,2,FALSE),MD!A45))</f>
        <v>#N/A</v>
      </c>
      <c r="E145" s="85">
        <f>MD!H45</f>
        <v>0</v>
      </c>
      <c r="F145" s="85" t="e">
        <f>MID(MD!D45,1,FIND("　",MD!D45,1)-1)</f>
        <v>#VALUE!</v>
      </c>
      <c r="G145" s="85" t="e">
        <f>MID(MD!D45,FIND("　",MD!D45,1)+1,99)</f>
        <v>#VALUE!</v>
      </c>
      <c r="H145" s="85" t="e">
        <f>MID(MD!E45,1,FIND("　",MD!E45,1)-1)</f>
        <v>#VALUE!</v>
      </c>
      <c r="I145" s="85" t="e">
        <f>MID(MD!E45,FIND("　",MD!E45,1)+1,99)</f>
        <v>#VALUE!</v>
      </c>
      <c r="K145" s="85" t="str">
        <f>CONCATENATE("(",MD!F45,")")</f>
        <v>()</v>
      </c>
      <c r="M145" s="110">
        <f>基本入力!$B$3</f>
        <v>0</v>
      </c>
      <c r="N145" s="117" t="str">
        <f>MD!C45</f>
        <v>MD15</v>
      </c>
      <c r="O145" s="89" t="e">
        <f t="shared" si="8"/>
        <v>#VALUE!</v>
      </c>
      <c r="P145" s="89" t="e">
        <f t="shared" si="9"/>
        <v>#N/A</v>
      </c>
    </row>
    <row r="146" spans="4:16" x14ac:dyDescent="0.45">
      <c r="D146" s="85" t="e">
        <f>INT(CONCATENATE(VLOOKUP(基本入力!$B$3,名簿!$A$2:$B$13,2,FALSE),MD!A46))</f>
        <v>#N/A</v>
      </c>
      <c r="E146" s="85">
        <f>MD!H46</f>
        <v>0</v>
      </c>
      <c r="F146" s="85" t="e">
        <f>MID(MD!D46,1,FIND("　",MD!D46,1)-1)</f>
        <v>#VALUE!</v>
      </c>
      <c r="G146" s="85" t="e">
        <f>MID(MD!D46,FIND("　",MD!D46,1)+1,99)</f>
        <v>#VALUE!</v>
      </c>
      <c r="H146" s="85" t="e">
        <f>MID(MD!E46,1,FIND("　",MD!E46,1)-1)</f>
        <v>#VALUE!</v>
      </c>
      <c r="I146" s="85" t="e">
        <f>MID(MD!E46,FIND("　",MD!E46,1)+1,99)</f>
        <v>#VALUE!</v>
      </c>
      <c r="K146" s="85" t="str">
        <f>CONCATENATE("(",MD!F46,")")</f>
        <v>()</v>
      </c>
      <c r="M146" s="110"/>
      <c r="N146" s="117"/>
      <c r="O146" s="90" t="e">
        <f t="shared" si="8"/>
        <v>#VALUE!</v>
      </c>
      <c r="P146" s="90" t="e">
        <f t="shared" si="9"/>
        <v>#N/A</v>
      </c>
    </row>
    <row r="147" spans="4:16" x14ac:dyDescent="0.45">
      <c r="D147" s="85" t="e">
        <f>INT(CONCATENATE(VLOOKUP(基本入力!$B$3,名簿!$A$2:$B$13,2,FALSE),MD!A47))</f>
        <v>#N/A</v>
      </c>
      <c r="E147" s="85">
        <f>MD!H47</f>
        <v>0</v>
      </c>
      <c r="F147" s="85" t="e">
        <f>MID(MD!D47,1,FIND("　",MD!D47,1)-1)</f>
        <v>#VALUE!</v>
      </c>
      <c r="G147" s="85" t="e">
        <f>MID(MD!D47,FIND("　",MD!D47,1)+1,99)</f>
        <v>#VALUE!</v>
      </c>
      <c r="H147" s="85" t="e">
        <f>MID(MD!E47,1,FIND("　",MD!E47,1)-1)</f>
        <v>#VALUE!</v>
      </c>
      <c r="I147" s="85" t="e">
        <f>MID(MD!E47,FIND("　",MD!E47,1)+1,99)</f>
        <v>#VALUE!</v>
      </c>
      <c r="K147" s="85" t="str">
        <f>CONCATENATE("(",MD!F47,")")</f>
        <v>()</v>
      </c>
      <c r="M147" s="110">
        <f>基本入力!$B$3</f>
        <v>0</v>
      </c>
      <c r="N147" s="117" t="str">
        <f>MD!C47</f>
        <v>MD16</v>
      </c>
      <c r="O147" s="89" t="e">
        <f t="shared" si="8"/>
        <v>#VALUE!</v>
      </c>
      <c r="P147" s="89" t="e">
        <f t="shared" si="9"/>
        <v>#N/A</v>
      </c>
    </row>
    <row r="148" spans="4:16" x14ac:dyDescent="0.45">
      <c r="D148" s="85" t="e">
        <f>INT(CONCATENATE(VLOOKUP(基本入力!$B$3,名簿!$A$2:$B$13,2,FALSE),MD!A48))</f>
        <v>#N/A</v>
      </c>
      <c r="E148" s="85">
        <f>MD!H48</f>
        <v>0</v>
      </c>
      <c r="F148" s="85" t="e">
        <f>MID(MD!D48,1,FIND("　",MD!D48,1)-1)</f>
        <v>#VALUE!</v>
      </c>
      <c r="G148" s="85" t="e">
        <f>MID(MD!D48,FIND("　",MD!D48,1)+1,99)</f>
        <v>#VALUE!</v>
      </c>
      <c r="H148" s="85" t="e">
        <f>MID(MD!E48,1,FIND("　",MD!E48,1)-1)</f>
        <v>#VALUE!</v>
      </c>
      <c r="I148" s="85" t="e">
        <f>MID(MD!E48,FIND("　",MD!E48,1)+1,99)</f>
        <v>#VALUE!</v>
      </c>
      <c r="K148" s="85" t="str">
        <f>CONCATENATE("(",MD!F48,")")</f>
        <v>()</v>
      </c>
      <c r="M148" s="110"/>
      <c r="N148" s="117"/>
      <c r="O148" s="90" t="e">
        <f t="shared" si="8"/>
        <v>#VALUE!</v>
      </c>
      <c r="P148" s="90" t="e">
        <f t="shared" si="9"/>
        <v>#N/A</v>
      </c>
    </row>
    <row r="149" spans="4:16" x14ac:dyDescent="0.45">
      <c r="D149" s="85" t="e">
        <f>INT(CONCATENATE(VLOOKUP(基本入力!$B$3,名簿!$A$2:$B$13,2,FALSE),MD!A49))</f>
        <v>#N/A</v>
      </c>
      <c r="E149" s="85">
        <f>MD!H49</f>
        <v>0</v>
      </c>
      <c r="F149" s="85" t="e">
        <f>MID(MD!D49,1,FIND("　",MD!D49,1)-1)</f>
        <v>#VALUE!</v>
      </c>
      <c r="G149" s="85" t="e">
        <f>MID(MD!D49,FIND("　",MD!D49,1)+1,99)</f>
        <v>#VALUE!</v>
      </c>
      <c r="H149" s="85" t="e">
        <f>MID(MD!E49,1,FIND("　",MD!E49,1)-1)</f>
        <v>#VALUE!</v>
      </c>
      <c r="I149" s="85" t="e">
        <f>MID(MD!E49,FIND("　",MD!E49,1)+1,99)</f>
        <v>#VALUE!</v>
      </c>
      <c r="K149" s="85" t="str">
        <f>CONCATENATE("(",MD!F49,")")</f>
        <v>()</v>
      </c>
      <c r="M149" s="110">
        <f>基本入力!$B$3</f>
        <v>0</v>
      </c>
      <c r="N149" s="117" t="str">
        <f>MD!C49</f>
        <v>MD17</v>
      </c>
      <c r="O149" s="89" t="e">
        <f t="shared" si="8"/>
        <v>#VALUE!</v>
      </c>
      <c r="P149" s="89" t="e">
        <f t="shared" si="9"/>
        <v>#N/A</v>
      </c>
    </row>
    <row r="150" spans="4:16" x14ac:dyDescent="0.45">
      <c r="D150" s="85" t="e">
        <f>INT(CONCATENATE(VLOOKUP(基本入力!$B$3,名簿!$A$2:$B$13,2,FALSE),MD!A50))</f>
        <v>#N/A</v>
      </c>
      <c r="E150" s="85">
        <f>MD!H50</f>
        <v>0</v>
      </c>
      <c r="F150" s="85" t="e">
        <f>MID(MD!D50,1,FIND("　",MD!D50,1)-1)</f>
        <v>#VALUE!</v>
      </c>
      <c r="G150" s="85" t="e">
        <f>MID(MD!D50,FIND("　",MD!D50,1)+1,99)</f>
        <v>#VALUE!</v>
      </c>
      <c r="H150" s="85" t="e">
        <f>MID(MD!E50,1,FIND("　",MD!E50,1)-1)</f>
        <v>#VALUE!</v>
      </c>
      <c r="I150" s="85" t="e">
        <f>MID(MD!E50,FIND("　",MD!E50,1)+1,99)</f>
        <v>#VALUE!</v>
      </c>
      <c r="K150" s="85" t="str">
        <f>CONCATENATE("(",MD!F50,")")</f>
        <v>()</v>
      </c>
      <c r="M150" s="110"/>
      <c r="N150" s="117"/>
      <c r="O150" s="90" t="e">
        <f t="shared" si="8"/>
        <v>#VALUE!</v>
      </c>
      <c r="P150" s="90" t="e">
        <f t="shared" si="9"/>
        <v>#N/A</v>
      </c>
    </row>
    <row r="151" spans="4:16" x14ac:dyDescent="0.45">
      <c r="D151" s="85" t="e">
        <f>INT(CONCATENATE(VLOOKUP(基本入力!$B$3,名簿!$A$2:$B$13,2,FALSE),MD!A51))</f>
        <v>#N/A</v>
      </c>
      <c r="E151" s="85">
        <f>MD!H51</f>
        <v>0</v>
      </c>
      <c r="F151" s="85" t="e">
        <f>MID(MD!D51,1,FIND("　",MD!D51,1)-1)</f>
        <v>#VALUE!</v>
      </c>
      <c r="G151" s="85" t="e">
        <f>MID(MD!D51,FIND("　",MD!D51,1)+1,99)</f>
        <v>#VALUE!</v>
      </c>
      <c r="H151" s="85" t="e">
        <f>MID(MD!E51,1,FIND("　",MD!E51,1)-1)</f>
        <v>#VALUE!</v>
      </c>
      <c r="I151" s="85" t="e">
        <f>MID(MD!E51,FIND("　",MD!E51,1)+1,99)</f>
        <v>#VALUE!</v>
      </c>
      <c r="K151" s="85" t="str">
        <f>CONCATENATE("(",MD!F51,")")</f>
        <v>()</v>
      </c>
      <c r="M151" s="110">
        <f>基本入力!$B$3</f>
        <v>0</v>
      </c>
      <c r="N151" s="117" t="str">
        <f>MD!C51</f>
        <v>MD18</v>
      </c>
      <c r="O151" s="89" t="e">
        <f t="shared" si="8"/>
        <v>#VALUE!</v>
      </c>
      <c r="P151" s="89" t="e">
        <f t="shared" si="9"/>
        <v>#N/A</v>
      </c>
    </row>
    <row r="152" spans="4:16" x14ac:dyDescent="0.45">
      <c r="D152" s="85" t="e">
        <f>INT(CONCATENATE(VLOOKUP(基本入力!$B$3,名簿!$A$2:$B$13,2,FALSE),MD!A52))</f>
        <v>#N/A</v>
      </c>
      <c r="E152" s="85">
        <f>MD!H52</f>
        <v>0</v>
      </c>
      <c r="F152" s="85" t="e">
        <f>MID(MD!D52,1,FIND("　",MD!D52,1)-1)</f>
        <v>#VALUE!</v>
      </c>
      <c r="G152" s="85" t="e">
        <f>MID(MD!D52,FIND("　",MD!D52,1)+1,99)</f>
        <v>#VALUE!</v>
      </c>
      <c r="H152" s="85" t="e">
        <f>MID(MD!E52,1,FIND("　",MD!E52,1)-1)</f>
        <v>#VALUE!</v>
      </c>
      <c r="I152" s="85" t="e">
        <f>MID(MD!E52,FIND("　",MD!E52,1)+1,99)</f>
        <v>#VALUE!</v>
      </c>
      <c r="K152" s="85" t="str">
        <f>CONCATENATE("(",MD!F52,")")</f>
        <v>()</v>
      </c>
      <c r="M152" s="110"/>
      <c r="N152" s="117"/>
      <c r="O152" s="90" t="e">
        <f t="shared" si="8"/>
        <v>#VALUE!</v>
      </c>
      <c r="P152" s="90" t="e">
        <f t="shared" si="9"/>
        <v>#N/A</v>
      </c>
    </row>
    <row r="153" spans="4:16" x14ac:dyDescent="0.45">
      <c r="D153" s="85" t="e">
        <f>INT(CONCATENATE(VLOOKUP(基本入力!$B$3,名簿!$A$2:$B$13,2,FALSE),MD!A53))</f>
        <v>#N/A</v>
      </c>
      <c r="E153" s="85">
        <f>MD!H53</f>
        <v>0</v>
      </c>
      <c r="F153" s="85" t="e">
        <f>MID(MD!D53,1,FIND("　",MD!D53,1)-1)</f>
        <v>#VALUE!</v>
      </c>
      <c r="G153" s="85" t="e">
        <f>MID(MD!D53,FIND("　",MD!D53,1)+1,99)</f>
        <v>#VALUE!</v>
      </c>
      <c r="H153" s="85" t="e">
        <f>MID(MD!E53,1,FIND("　",MD!E53,1)-1)</f>
        <v>#VALUE!</v>
      </c>
      <c r="I153" s="85" t="e">
        <f>MID(MD!E53,FIND("　",MD!E53,1)+1,99)</f>
        <v>#VALUE!</v>
      </c>
      <c r="K153" s="85" t="str">
        <f>CONCATENATE("(",MD!F53,")")</f>
        <v>()</v>
      </c>
      <c r="M153" s="110">
        <f>基本入力!$B$3</f>
        <v>0</v>
      </c>
      <c r="N153" s="117" t="str">
        <f>MD!C53</f>
        <v>MD19</v>
      </c>
      <c r="O153" s="89" t="e">
        <f t="shared" si="8"/>
        <v>#VALUE!</v>
      </c>
      <c r="P153" s="89" t="e">
        <f t="shared" si="9"/>
        <v>#N/A</v>
      </c>
    </row>
    <row r="154" spans="4:16" x14ac:dyDescent="0.45">
      <c r="D154" s="85" t="e">
        <f>INT(CONCATENATE(VLOOKUP(基本入力!$B$3,名簿!$A$2:$B$13,2,FALSE),MD!A54))</f>
        <v>#N/A</v>
      </c>
      <c r="E154" s="85">
        <f>MD!H54</f>
        <v>0</v>
      </c>
      <c r="F154" s="85" t="e">
        <f>MID(MD!D54,1,FIND("　",MD!D54,1)-1)</f>
        <v>#VALUE!</v>
      </c>
      <c r="G154" s="85" t="e">
        <f>MID(MD!D54,FIND("　",MD!D54,1)+1,99)</f>
        <v>#VALUE!</v>
      </c>
      <c r="H154" s="85" t="e">
        <f>MID(MD!E54,1,FIND("　",MD!E54,1)-1)</f>
        <v>#VALUE!</v>
      </c>
      <c r="I154" s="85" t="e">
        <f>MID(MD!E54,FIND("　",MD!E54,1)+1,99)</f>
        <v>#VALUE!</v>
      </c>
      <c r="K154" s="85" t="str">
        <f>CONCATENATE("(",MD!F54,")")</f>
        <v>()</v>
      </c>
      <c r="M154" s="110"/>
      <c r="N154" s="117"/>
      <c r="O154" s="90" t="e">
        <f t="shared" si="8"/>
        <v>#VALUE!</v>
      </c>
      <c r="P154" s="90" t="e">
        <f t="shared" si="9"/>
        <v>#N/A</v>
      </c>
    </row>
    <row r="155" spans="4:16" x14ac:dyDescent="0.45">
      <c r="D155" s="85" t="e">
        <f>INT(CONCATENATE(VLOOKUP(基本入力!$B$3,名簿!$A$2:$B$13,2,FALSE),MD!A55))</f>
        <v>#N/A</v>
      </c>
      <c r="E155" s="85">
        <f>MD!H55</f>
        <v>0</v>
      </c>
      <c r="F155" s="85" t="e">
        <f>MID(MD!D55,1,FIND("　",MD!D55,1)-1)</f>
        <v>#VALUE!</v>
      </c>
      <c r="G155" s="85" t="e">
        <f>MID(MD!D55,FIND("　",MD!D55,1)+1,99)</f>
        <v>#VALUE!</v>
      </c>
      <c r="H155" s="85" t="e">
        <f>MID(MD!E55,1,FIND("　",MD!E55,1)-1)</f>
        <v>#VALUE!</v>
      </c>
      <c r="I155" s="85" t="e">
        <f>MID(MD!E55,FIND("　",MD!E55,1)+1,99)</f>
        <v>#VALUE!</v>
      </c>
      <c r="K155" s="85" t="str">
        <f>CONCATENATE("(",MD!F55,")")</f>
        <v>()</v>
      </c>
      <c r="M155" s="110">
        <f>基本入力!$B$3</f>
        <v>0</v>
      </c>
      <c r="N155" s="117" t="str">
        <f>MD!C55</f>
        <v>MD20</v>
      </c>
      <c r="O155" s="89" t="e">
        <f t="shared" si="8"/>
        <v>#VALUE!</v>
      </c>
      <c r="P155" s="89" t="e">
        <f t="shared" si="9"/>
        <v>#N/A</v>
      </c>
    </row>
    <row r="156" spans="4:16" x14ac:dyDescent="0.45">
      <c r="D156" s="85" t="e">
        <f>INT(CONCATENATE(VLOOKUP(基本入力!$B$3,名簿!$A$2:$B$13,2,FALSE),MD!A56))</f>
        <v>#N/A</v>
      </c>
      <c r="E156" s="85">
        <f>MD!H56</f>
        <v>0</v>
      </c>
      <c r="F156" s="85" t="e">
        <f>MID(MD!D56,1,FIND("　",MD!D56,1)-1)</f>
        <v>#VALUE!</v>
      </c>
      <c r="G156" s="85" t="e">
        <f>MID(MD!D56,FIND("　",MD!D56,1)+1,99)</f>
        <v>#VALUE!</v>
      </c>
      <c r="H156" s="85" t="e">
        <f>MID(MD!E56,1,FIND("　",MD!E56,1)-1)</f>
        <v>#VALUE!</v>
      </c>
      <c r="I156" s="85" t="e">
        <f>MID(MD!E56,FIND("　",MD!E56,1)+1,99)</f>
        <v>#VALUE!</v>
      </c>
      <c r="K156" s="85" t="str">
        <f>CONCATENATE("(",MD!F56,")")</f>
        <v>()</v>
      </c>
      <c r="M156" s="110"/>
      <c r="N156" s="117"/>
      <c r="O156" s="90" t="e">
        <f t="shared" si="8"/>
        <v>#VALUE!</v>
      </c>
      <c r="P156" s="90" t="e">
        <f t="shared" si="9"/>
        <v>#N/A</v>
      </c>
    </row>
    <row r="157" spans="4:16" x14ac:dyDescent="0.45">
      <c r="D157" s="85" t="e">
        <f>INT(CONCATENATE(VLOOKUP(基本入力!$B$3,名簿!$A$2:$B$13,2,FALSE),MD!A57))</f>
        <v>#N/A</v>
      </c>
      <c r="E157" s="85">
        <f>MD!H57</f>
        <v>0</v>
      </c>
      <c r="F157" s="85" t="e">
        <f>MID(MD!D57,1,FIND("　",MD!D57,1)-1)</f>
        <v>#VALUE!</v>
      </c>
      <c r="G157" s="85" t="e">
        <f>MID(MD!D57,FIND("　",MD!D57,1)+1,99)</f>
        <v>#VALUE!</v>
      </c>
      <c r="H157" s="85" t="e">
        <f>MID(MD!E57,1,FIND("　",MD!E57,1)-1)</f>
        <v>#VALUE!</v>
      </c>
      <c r="I157" s="85" t="e">
        <f>MID(MD!E57,FIND("　",MD!E57,1)+1,99)</f>
        <v>#VALUE!</v>
      </c>
      <c r="K157" s="85" t="str">
        <f>CONCATENATE("(",MD!F57,")")</f>
        <v>()</v>
      </c>
      <c r="M157" s="110">
        <f>基本入力!$B$3</f>
        <v>0</v>
      </c>
      <c r="N157" s="117" t="str">
        <f>MD!C57</f>
        <v>MD21</v>
      </c>
      <c r="O157" s="89" t="e">
        <f t="shared" si="8"/>
        <v>#VALUE!</v>
      </c>
      <c r="P157" s="89" t="e">
        <f t="shared" si="9"/>
        <v>#N/A</v>
      </c>
    </row>
    <row r="158" spans="4:16" x14ac:dyDescent="0.45">
      <c r="D158" s="85" t="e">
        <f>INT(CONCATENATE(VLOOKUP(基本入力!$B$3,名簿!$A$2:$B$13,2,FALSE),MD!A58))</f>
        <v>#N/A</v>
      </c>
      <c r="E158" s="85">
        <f>MD!H58</f>
        <v>0</v>
      </c>
      <c r="F158" s="85" t="e">
        <f>MID(MD!D58,1,FIND("　",MD!D58,1)-1)</f>
        <v>#VALUE!</v>
      </c>
      <c r="G158" s="85" t="e">
        <f>MID(MD!D58,FIND("　",MD!D58,1)+1,99)</f>
        <v>#VALUE!</v>
      </c>
      <c r="H158" s="85" t="e">
        <f>MID(MD!E58,1,FIND("　",MD!E58,1)-1)</f>
        <v>#VALUE!</v>
      </c>
      <c r="I158" s="85" t="e">
        <f>MID(MD!E58,FIND("　",MD!E58,1)+1,99)</f>
        <v>#VALUE!</v>
      </c>
      <c r="K158" s="85" t="str">
        <f>CONCATENATE("(",MD!F58,")")</f>
        <v>()</v>
      </c>
      <c r="M158" s="110"/>
      <c r="N158" s="117"/>
      <c r="O158" s="90" t="e">
        <f t="shared" si="8"/>
        <v>#VALUE!</v>
      </c>
      <c r="P158" s="90" t="e">
        <f t="shared" si="9"/>
        <v>#N/A</v>
      </c>
    </row>
    <row r="159" spans="4:16" x14ac:dyDescent="0.45">
      <c r="D159" s="85" t="e">
        <f>INT(CONCATENATE(VLOOKUP(基本入力!$B$3,名簿!$A$2:$B$13,2,FALSE),MD!A59))</f>
        <v>#N/A</v>
      </c>
      <c r="E159" s="85">
        <f>MD!H59</f>
        <v>0</v>
      </c>
      <c r="F159" s="85" t="e">
        <f>MID(MD!D59,1,FIND("　",MD!D59,1)-1)</f>
        <v>#VALUE!</v>
      </c>
      <c r="G159" s="85" t="e">
        <f>MID(MD!D59,FIND("　",MD!D59,1)+1,99)</f>
        <v>#VALUE!</v>
      </c>
      <c r="H159" s="85" t="e">
        <f>MID(MD!E59,1,FIND("　",MD!E59,1)-1)</f>
        <v>#VALUE!</v>
      </c>
      <c r="I159" s="85" t="e">
        <f>MID(MD!E59,FIND("　",MD!E59,1)+1,99)</f>
        <v>#VALUE!</v>
      </c>
      <c r="K159" s="85" t="str">
        <f>CONCATENATE("(",MD!F59,")")</f>
        <v>()</v>
      </c>
      <c r="M159" s="110">
        <f>基本入力!$B$3</f>
        <v>0</v>
      </c>
      <c r="N159" s="117" t="str">
        <f>MD!C59</f>
        <v>MD22</v>
      </c>
      <c r="O159" s="89" t="e">
        <f t="shared" si="8"/>
        <v>#VALUE!</v>
      </c>
      <c r="P159" s="89" t="e">
        <f t="shared" si="9"/>
        <v>#N/A</v>
      </c>
    </row>
    <row r="160" spans="4:16" x14ac:dyDescent="0.45">
      <c r="D160" s="85" t="e">
        <f>INT(CONCATENATE(VLOOKUP(基本入力!$B$3,名簿!$A$2:$B$13,2,FALSE),MD!A60))</f>
        <v>#N/A</v>
      </c>
      <c r="E160" s="85">
        <f>MD!H60</f>
        <v>0</v>
      </c>
      <c r="F160" s="85" t="e">
        <f>MID(MD!D60,1,FIND("　",MD!D60,1)-1)</f>
        <v>#VALUE!</v>
      </c>
      <c r="G160" s="85" t="e">
        <f>MID(MD!D60,FIND("　",MD!D60,1)+1,99)</f>
        <v>#VALUE!</v>
      </c>
      <c r="H160" s="85" t="e">
        <f>MID(MD!E60,1,FIND("　",MD!E60,1)-1)</f>
        <v>#VALUE!</v>
      </c>
      <c r="I160" s="85" t="e">
        <f>MID(MD!E60,FIND("　",MD!E60,1)+1,99)</f>
        <v>#VALUE!</v>
      </c>
      <c r="K160" s="85" t="str">
        <f>CONCATENATE("(",MD!F60,")")</f>
        <v>()</v>
      </c>
      <c r="M160" s="110"/>
      <c r="N160" s="117"/>
      <c r="O160" s="90" t="e">
        <f t="shared" si="8"/>
        <v>#VALUE!</v>
      </c>
      <c r="P160" s="90" t="e">
        <f t="shared" si="9"/>
        <v>#N/A</v>
      </c>
    </row>
    <row r="161" spans="4:16" x14ac:dyDescent="0.45">
      <c r="D161" s="85" t="e">
        <f>INT(CONCATENATE(VLOOKUP(基本入力!$B$3,名簿!$A$2:$B$13,2,FALSE),MD!A61))</f>
        <v>#N/A</v>
      </c>
      <c r="E161" s="85">
        <f>MD!H61</f>
        <v>0</v>
      </c>
      <c r="F161" s="85" t="e">
        <f>MID(MD!D61,1,FIND("　",MD!D61,1)-1)</f>
        <v>#VALUE!</v>
      </c>
      <c r="G161" s="85" t="e">
        <f>MID(MD!D61,FIND("　",MD!D61,1)+1,99)</f>
        <v>#VALUE!</v>
      </c>
      <c r="H161" s="85" t="e">
        <f>MID(MD!E61,1,FIND("　",MD!E61,1)-1)</f>
        <v>#VALUE!</v>
      </c>
      <c r="I161" s="85" t="e">
        <f>MID(MD!E61,FIND("　",MD!E61,1)+1,99)</f>
        <v>#VALUE!</v>
      </c>
      <c r="K161" s="85" t="str">
        <f>CONCATENATE("(",MD!F61,")")</f>
        <v>()</v>
      </c>
      <c r="M161" s="110">
        <f>基本入力!$B$3</f>
        <v>0</v>
      </c>
      <c r="N161" s="117" t="str">
        <f>MD!C61</f>
        <v>MD23</v>
      </c>
      <c r="O161" s="89" t="e">
        <f t="shared" si="8"/>
        <v>#VALUE!</v>
      </c>
      <c r="P161" s="89" t="e">
        <f t="shared" si="9"/>
        <v>#N/A</v>
      </c>
    </row>
    <row r="162" spans="4:16" x14ac:dyDescent="0.45">
      <c r="D162" s="85" t="e">
        <f>INT(CONCATENATE(VLOOKUP(基本入力!$B$3,名簿!$A$2:$B$13,2,FALSE),MD!A62))</f>
        <v>#N/A</v>
      </c>
      <c r="E162" s="85">
        <f>MD!H62</f>
        <v>0</v>
      </c>
      <c r="F162" s="85" t="e">
        <f>MID(MD!D62,1,FIND("　",MD!D62,1)-1)</f>
        <v>#VALUE!</v>
      </c>
      <c r="G162" s="85" t="e">
        <f>MID(MD!D62,FIND("　",MD!D62,1)+1,99)</f>
        <v>#VALUE!</v>
      </c>
      <c r="H162" s="85" t="e">
        <f>MID(MD!E62,1,FIND("　",MD!E62,1)-1)</f>
        <v>#VALUE!</v>
      </c>
      <c r="I162" s="85" t="e">
        <f>MID(MD!E62,FIND("　",MD!E62,1)+1,99)</f>
        <v>#VALUE!</v>
      </c>
      <c r="K162" s="85" t="str">
        <f>CONCATENATE("(",MD!F62,")")</f>
        <v>()</v>
      </c>
      <c r="M162" s="110"/>
      <c r="N162" s="117"/>
      <c r="O162" s="90" t="e">
        <f t="shared" si="8"/>
        <v>#VALUE!</v>
      </c>
      <c r="P162" s="90" t="e">
        <f t="shared" si="9"/>
        <v>#N/A</v>
      </c>
    </row>
    <row r="163" spans="4:16" x14ac:dyDescent="0.45">
      <c r="D163" s="85" t="e">
        <f>INT(CONCATENATE(VLOOKUP(基本入力!$B$3,名簿!$A$2:$B$13,2,FALSE),MD!A63))</f>
        <v>#N/A</v>
      </c>
      <c r="E163" s="85">
        <f>MD!H63</f>
        <v>0</v>
      </c>
      <c r="F163" s="85" t="e">
        <f>MID(MD!D63,1,FIND("　",MD!D63,1)-1)</f>
        <v>#VALUE!</v>
      </c>
      <c r="G163" s="85" t="e">
        <f>MID(MD!D63,FIND("　",MD!D63,1)+1,99)</f>
        <v>#VALUE!</v>
      </c>
      <c r="H163" s="85" t="e">
        <f>MID(MD!E63,1,FIND("　",MD!E63,1)-1)</f>
        <v>#VALUE!</v>
      </c>
      <c r="I163" s="85" t="e">
        <f>MID(MD!E63,FIND("　",MD!E63,1)+1,99)</f>
        <v>#VALUE!</v>
      </c>
      <c r="K163" s="85" t="str">
        <f>CONCATENATE("(",MD!F63,")")</f>
        <v>()</v>
      </c>
      <c r="M163" s="110">
        <f>基本入力!$B$3</f>
        <v>0</v>
      </c>
      <c r="N163" s="117" t="str">
        <f>MD!C63</f>
        <v>MD24</v>
      </c>
      <c r="O163" s="89" t="e">
        <f t="shared" si="8"/>
        <v>#VALUE!</v>
      </c>
      <c r="P163" s="89" t="e">
        <f t="shared" si="9"/>
        <v>#N/A</v>
      </c>
    </row>
    <row r="164" spans="4:16" x14ac:dyDescent="0.45">
      <c r="D164" s="85" t="e">
        <f>INT(CONCATENATE(VLOOKUP(基本入力!$B$3,名簿!$A$2:$B$13,2,FALSE),MD!A64))</f>
        <v>#N/A</v>
      </c>
      <c r="E164" s="85">
        <f>MD!H64</f>
        <v>0</v>
      </c>
      <c r="F164" s="85" t="e">
        <f>MID(MD!D64,1,FIND("　",MD!D64,1)-1)</f>
        <v>#VALUE!</v>
      </c>
      <c r="G164" s="85" t="e">
        <f>MID(MD!D64,FIND("　",MD!D64,1)+1,99)</f>
        <v>#VALUE!</v>
      </c>
      <c r="H164" s="85" t="e">
        <f>MID(MD!E64,1,FIND("　",MD!E64,1)-1)</f>
        <v>#VALUE!</v>
      </c>
      <c r="I164" s="85" t="e">
        <f>MID(MD!E64,FIND("　",MD!E64,1)+1,99)</f>
        <v>#VALUE!</v>
      </c>
      <c r="K164" s="85" t="str">
        <f>CONCATENATE("(",MD!F64,")")</f>
        <v>()</v>
      </c>
      <c r="M164" s="110"/>
      <c r="N164" s="117"/>
      <c r="O164" s="90" t="e">
        <f t="shared" si="8"/>
        <v>#VALUE!</v>
      </c>
      <c r="P164" s="90" t="e">
        <f t="shared" si="9"/>
        <v>#N/A</v>
      </c>
    </row>
    <row r="165" spans="4:16" x14ac:dyDescent="0.45">
      <c r="D165" s="85" t="e">
        <f>INT(CONCATENATE(VLOOKUP(基本入力!$B$3,名簿!$A$2:$B$13,2,FALSE),MD!A65))</f>
        <v>#N/A</v>
      </c>
      <c r="E165" s="85">
        <f>MD!H65</f>
        <v>0</v>
      </c>
      <c r="F165" s="85" t="e">
        <f>MID(MD!D65,1,FIND("　",MD!D65,1)-1)</f>
        <v>#VALUE!</v>
      </c>
      <c r="G165" s="85" t="e">
        <f>MID(MD!D65,FIND("　",MD!D65,1)+1,99)</f>
        <v>#VALUE!</v>
      </c>
      <c r="H165" s="85" t="e">
        <f>MID(MD!E65,1,FIND("　",MD!E65,1)-1)</f>
        <v>#VALUE!</v>
      </c>
      <c r="I165" s="85" t="e">
        <f>MID(MD!E65,FIND("　",MD!E65,1)+1,99)</f>
        <v>#VALUE!</v>
      </c>
      <c r="K165" s="85" t="str">
        <f>CONCATENATE("(",MD!F65,")")</f>
        <v>()</v>
      </c>
      <c r="M165" s="110">
        <f>基本入力!$B$3</f>
        <v>0</v>
      </c>
      <c r="N165" s="117" t="str">
        <f>MD!C65</f>
        <v>MD25</v>
      </c>
      <c r="O165" s="89" t="e">
        <f t="shared" si="8"/>
        <v>#VALUE!</v>
      </c>
      <c r="P165" s="89" t="e">
        <f t="shared" si="9"/>
        <v>#N/A</v>
      </c>
    </row>
    <row r="166" spans="4:16" x14ac:dyDescent="0.45">
      <c r="D166" s="88" t="e">
        <f>INT(CONCATENATE(VLOOKUP(基本入力!$B$3,名簿!$A$2:$B$13,2,FALSE),MD!A66))</f>
        <v>#N/A</v>
      </c>
      <c r="E166" s="88">
        <f>MD!H66</f>
        <v>0</v>
      </c>
      <c r="F166" s="88" t="e">
        <f>MID(MD!D66,1,FIND("　",MD!D66,1)-1)</f>
        <v>#VALUE!</v>
      </c>
      <c r="G166" s="88" t="e">
        <f>MID(MD!D66,FIND("　",MD!D66,1)+1,99)</f>
        <v>#VALUE!</v>
      </c>
      <c r="H166" s="88" t="e">
        <f>MID(MD!E66,1,FIND("　",MD!E66,1)-1)</f>
        <v>#VALUE!</v>
      </c>
      <c r="I166" s="88" t="e">
        <f>MID(MD!E66,FIND("　",MD!E66,1)+1,99)</f>
        <v>#VALUE!</v>
      </c>
      <c r="J166" s="88"/>
      <c r="K166" s="88" t="str">
        <f>CONCATENATE("(",MD!F66,")")</f>
        <v>()</v>
      </c>
      <c r="M166" s="110"/>
      <c r="N166" s="117"/>
      <c r="O166" s="90" t="e">
        <f t="shared" si="8"/>
        <v>#VALUE!</v>
      </c>
      <c r="P166" s="90" t="e">
        <f t="shared" si="9"/>
        <v>#N/A</v>
      </c>
    </row>
    <row r="167" spans="4:16" x14ac:dyDescent="0.45">
      <c r="D167" s="85" t="e">
        <f>INT(CONCATENATE(VLOOKUP(基本入力!$B$3,名簿!$A$2:$B$13,2,FALSE),WS!A9))</f>
        <v>#N/A</v>
      </c>
      <c r="E167" s="85">
        <f>WS!H9</f>
        <v>0</v>
      </c>
      <c r="F167" s="85" t="e">
        <f>MID(WS!D9,1,FIND("　",WS!D9,1)-1)</f>
        <v>#VALUE!</v>
      </c>
      <c r="G167" s="85" t="e">
        <f>MID(WS!D9,FIND("　",WS!D9,1)+1,99)</f>
        <v>#VALUE!</v>
      </c>
      <c r="H167" s="85" t="e">
        <f>MID(WS!E9,1,FIND("　",WS!E9,1)-1)</f>
        <v>#VALUE!</v>
      </c>
      <c r="I167" s="85" t="e">
        <f>MID(WS!E9,FIND("　",WS!E9,1)+1,99)</f>
        <v>#VALUE!</v>
      </c>
      <c r="K167" s="85" t="str">
        <f>CONCATENATE("(",WS!F9,")")</f>
        <v>()</v>
      </c>
      <c r="M167" s="63">
        <f>基本入力!$B$3</f>
        <v>0</v>
      </c>
      <c r="N167" s="86" t="str">
        <f>WS!C9</f>
        <v>WS推</v>
      </c>
      <c r="O167" s="87" t="e">
        <f t="shared" si="8"/>
        <v>#VALUE!</v>
      </c>
      <c r="P167" s="87" t="e">
        <f t="shared" si="9"/>
        <v>#N/A</v>
      </c>
    </row>
    <row r="168" spans="4:16" x14ac:dyDescent="0.45">
      <c r="D168" s="85" t="e">
        <f>INT(CONCATENATE(VLOOKUP(基本入力!$B$3,名簿!$A$2:$B$13,2,FALSE),WS!A10))</f>
        <v>#N/A</v>
      </c>
      <c r="E168" s="85">
        <f>WS!H10</f>
        <v>0</v>
      </c>
      <c r="F168" s="85" t="e">
        <f>MID(WS!D10,1,FIND("　",WS!D10,1)-1)</f>
        <v>#VALUE!</v>
      </c>
      <c r="G168" s="85" t="e">
        <f>MID(WS!D10,FIND("　",WS!D10,1)+1,99)</f>
        <v>#VALUE!</v>
      </c>
      <c r="H168" s="85" t="e">
        <f>MID(WS!E10,1,FIND("　",WS!E10,1)-1)</f>
        <v>#VALUE!</v>
      </c>
      <c r="I168" s="85" t="e">
        <f>MID(WS!E10,FIND("　",WS!E10,1)+1,99)</f>
        <v>#VALUE!</v>
      </c>
      <c r="K168" s="85" t="str">
        <f>CONCATENATE("(",WS!F10,")")</f>
        <v>()</v>
      </c>
      <c r="M168" s="63">
        <f>基本入力!$B$3</f>
        <v>0</v>
      </c>
      <c r="N168" s="86" t="str">
        <f>WS!C10</f>
        <v>WS推</v>
      </c>
      <c r="O168" s="87" t="e">
        <f t="shared" si="8"/>
        <v>#VALUE!</v>
      </c>
      <c r="P168" s="87" t="e">
        <f t="shared" si="9"/>
        <v>#N/A</v>
      </c>
    </row>
    <row r="169" spans="4:16" x14ac:dyDescent="0.45">
      <c r="D169" s="85" t="e">
        <f>INT(CONCATENATE(VLOOKUP(基本入力!$B$3,名簿!$A$2:$B$13,2,FALSE),WS!A11))</f>
        <v>#N/A</v>
      </c>
      <c r="E169" s="85">
        <f>WS!H11</f>
        <v>0</v>
      </c>
      <c r="F169" s="85" t="e">
        <f>MID(WS!D11,1,FIND("　",WS!D11,1)-1)</f>
        <v>#VALUE!</v>
      </c>
      <c r="G169" s="85" t="e">
        <f>MID(WS!D11,FIND("　",WS!D11,1)+1,99)</f>
        <v>#VALUE!</v>
      </c>
      <c r="H169" s="85" t="e">
        <f>MID(WS!E11,1,FIND("　",WS!E11,1)-1)</f>
        <v>#VALUE!</v>
      </c>
      <c r="I169" s="85" t="e">
        <f>MID(WS!E11,FIND("　",WS!E11,1)+1,99)</f>
        <v>#VALUE!</v>
      </c>
      <c r="K169" s="85" t="str">
        <f>CONCATENATE("(",WS!F11,")")</f>
        <v>()</v>
      </c>
      <c r="M169" s="63">
        <f>基本入力!$B$3</f>
        <v>0</v>
      </c>
      <c r="N169" s="86" t="str">
        <f>WS!C11</f>
        <v>WS推</v>
      </c>
      <c r="O169" s="87" t="e">
        <f t="shared" si="8"/>
        <v>#VALUE!</v>
      </c>
      <c r="P169" s="87" t="e">
        <f t="shared" si="9"/>
        <v>#N/A</v>
      </c>
    </row>
    <row r="170" spans="4:16" x14ac:dyDescent="0.45">
      <c r="D170" s="85" t="e">
        <f>INT(CONCATENATE(VLOOKUP(基本入力!$B$3,名簿!$A$2:$B$13,2,FALSE),WS!A12))</f>
        <v>#N/A</v>
      </c>
      <c r="E170" s="85">
        <f>WS!H12</f>
        <v>0</v>
      </c>
      <c r="F170" s="85" t="e">
        <f>MID(WS!D12,1,FIND("　",WS!D12,1)-1)</f>
        <v>#VALUE!</v>
      </c>
      <c r="G170" s="85" t="e">
        <f>MID(WS!D12,FIND("　",WS!D12,1)+1,99)</f>
        <v>#VALUE!</v>
      </c>
      <c r="H170" s="85" t="e">
        <f>MID(WS!E12,1,FIND("　",WS!E12,1)-1)</f>
        <v>#VALUE!</v>
      </c>
      <c r="I170" s="85" t="e">
        <f>MID(WS!E12,FIND("　",WS!E12,1)+1,99)</f>
        <v>#VALUE!</v>
      </c>
      <c r="K170" s="85" t="str">
        <f>CONCATENATE("(",WS!F12,")")</f>
        <v>()</v>
      </c>
      <c r="M170" s="63">
        <f>基本入力!$B$3</f>
        <v>0</v>
      </c>
      <c r="N170" s="86" t="str">
        <f>WS!C12</f>
        <v>WS推</v>
      </c>
      <c r="O170" s="87" t="e">
        <f t="shared" si="8"/>
        <v>#VALUE!</v>
      </c>
      <c r="P170" s="87" t="e">
        <f t="shared" si="9"/>
        <v>#N/A</v>
      </c>
    </row>
    <row r="171" spans="4:16" x14ac:dyDescent="0.45">
      <c r="D171" s="85" t="e">
        <f>INT(CONCATENATE(VLOOKUP(基本入力!$B$3,名簿!$A$2:$B$13,2,FALSE),WS!A13))</f>
        <v>#N/A</v>
      </c>
      <c r="E171" s="85">
        <f>WS!H13</f>
        <v>0</v>
      </c>
      <c r="F171" s="85" t="e">
        <f>MID(WS!D13,1,FIND("　",WS!D13,1)-1)</f>
        <v>#VALUE!</v>
      </c>
      <c r="G171" s="85" t="e">
        <f>MID(WS!D13,FIND("　",WS!D13,1)+1,99)</f>
        <v>#VALUE!</v>
      </c>
      <c r="H171" s="85" t="e">
        <f>MID(WS!E13,1,FIND("　",WS!E13,1)-1)</f>
        <v>#VALUE!</v>
      </c>
      <c r="I171" s="85" t="e">
        <f>MID(WS!E13,FIND("　",WS!E13,1)+1,99)</f>
        <v>#VALUE!</v>
      </c>
      <c r="K171" s="85" t="str">
        <f>CONCATENATE("(",WS!F13,")")</f>
        <v>()</v>
      </c>
      <c r="M171" s="63">
        <f>基本入力!$B$3</f>
        <v>0</v>
      </c>
      <c r="N171" s="86" t="str">
        <f>WS!C13</f>
        <v>WS1</v>
      </c>
      <c r="O171" s="87" t="e">
        <f t="shared" si="8"/>
        <v>#VALUE!</v>
      </c>
      <c r="P171" s="87" t="e">
        <f t="shared" si="9"/>
        <v>#N/A</v>
      </c>
    </row>
    <row r="172" spans="4:16" x14ac:dyDescent="0.45">
      <c r="D172" s="85" t="e">
        <f>INT(CONCATENATE(VLOOKUP(基本入力!$B$3,名簿!$A$2:$B$13,2,FALSE),WS!A14))</f>
        <v>#N/A</v>
      </c>
      <c r="E172" s="85">
        <f>WS!H14</f>
        <v>0</v>
      </c>
      <c r="F172" s="85" t="e">
        <f>MID(WS!D14,1,FIND("　",WS!D14,1)-1)</f>
        <v>#VALUE!</v>
      </c>
      <c r="G172" s="85" t="e">
        <f>MID(WS!D14,FIND("　",WS!D14,1)+1,99)</f>
        <v>#VALUE!</v>
      </c>
      <c r="H172" s="85" t="e">
        <f>MID(WS!E14,1,FIND("　",WS!E14,1)-1)</f>
        <v>#VALUE!</v>
      </c>
      <c r="I172" s="85" t="e">
        <f>MID(WS!E14,FIND("　",WS!E14,1)+1,99)</f>
        <v>#VALUE!</v>
      </c>
      <c r="K172" s="85" t="str">
        <f>CONCATENATE("(",WS!F14,")")</f>
        <v>()</v>
      </c>
      <c r="M172" s="63">
        <f>基本入力!$B$3</f>
        <v>0</v>
      </c>
      <c r="N172" s="86" t="str">
        <f>WS!C14</f>
        <v>WS2</v>
      </c>
      <c r="O172" s="87" t="e">
        <f t="shared" si="8"/>
        <v>#VALUE!</v>
      </c>
      <c r="P172" s="87" t="e">
        <f t="shared" si="9"/>
        <v>#N/A</v>
      </c>
    </row>
    <row r="173" spans="4:16" x14ac:dyDescent="0.45">
      <c r="D173" s="85" t="e">
        <f>INT(CONCATENATE(VLOOKUP(基本入力!$B$3,名簿!$A$2:$B$13,2,FALSE),WS!A15))</f>
        <v>#N/A</v>
      </c>
      <c r="E173" s="85">
        <f>WS!H15</f>
        <v>0</v>
      </c>
      <c r="F173" s="85" t="e">
        <f>MID(WS!D15,1,FIND("　",WS!D15,1)-1)</f>
        <v>#VALUE!</v>
      </c>
      <c r="G173" s="85" t="e">
        <f>MID(WS!D15,FIND("　",WS!D15,1)+1,99)</f>
        <v>#VALUE!</v>
      </c>
      <c r="H173" s="85" t="e">
        <f>MID(WS!E15,1,FIND("　",WS!E15,1)-1)</f>
        <v>#VALUE!</v>
      </c>
      <c r="I173" s="85" t="e">
        <f>MID(WS!E15,FIND("　",WS!E15,1)+1,99)</f>
        <v>#VALUE!</v>
      </c>
      <c r="K173" s="85" t="str">
        <f>CONCATENATE("(",WS!F15,")")</f>
        <v>()</v>
      </c>
      <c r="M173" s="63">
        <f>基本入力!$B$3</f>
        <v>0</v>
      </c>
      <c r="N173" s="86" t="str">
        <f>WS!C15</f>
        <v>WS3</v>
      </c>
      <c r="O173" s="87" t="e">
        <f t="shared" si="8"/>
        <v>#VALUE!</v>
      </c>
      <c r="P173" s="87" t="e">
        <f t="shared" si="9"/>
        <v>#N/A</v>
      </c>
    </row>
    <row r="174" spans="4:16" x14ac:dyDescent="0.45">
      <c r="D174" s="85" t="e">
        <f>INT(CONCATENATE(VLOOKUP(基本入力!$B$3,名簿!$A$2:$B$13,2,FALSE),WS!A16))</f>
        <v>#N/A</v>
      </c>
      <c r="E174" s="85">
        <f>WS!H16</f>
        <v>0</v>
      </c>
      <c r="F174" s="85" t="e">
        <f>MID(WS!D16,1,FIND("　",WS!D16,1)-1)</f>
        <v>#VALUE!</v>
      </c>
      <c r="G174" s="85" t="e">
        <f>MID(WS!D16,FIND("　",WS!D16,1)+1,99)</f>
        <v>#VALUE!</v>
      </c>
      <c r="H174" s="85" t="e">
        <f>MID(WS!E16,1,FIND("　",WS!E16,1)-1)</f>
        <v>#VALUE!</v>
      </c>
      <c r="I174" s="85" t="e">
        <f>MID(WS!E16,FIND("　",WS!E16,1)+1,99)</f>
        <v>#VALUE!</v>
      </c>
      <c r="K174" s="85" t="str">
        <f>CONCATENATE("(",WS!F16,")")</f>
        <v>()</v>
      </c>
      <c r="M174" s="63">
        <f>基本入力!$B$3</f>
        <v>0</v>
      </c>
      <c r="N174" s="86" t="str">
        <f>WS!C16</f>
        <v>WS4</v>
      </c>
      <c r="O174" s="87" t="e">
        <f t="shared" si="8"/>
        <v>#VALUE!</v>
      </c>
      <c r="P174" s="87" t="e">
        <f t="shared" si="9"/>
        <v>#N/A</v>
      </c>
    </row>
    <row r="175" spans="4:16" x14ac:dyDescent="0.45">
      <c r="D175" s="85" t="e">
        <f>INT(CONCATENATE(VLOOKUP(基本入力!$B$3,名簿!$A$2:$B$13,2,FALSE),WS!A17))</f>
        <v>#N/A</v>
      </c>
      <c r="E175" s="85">
        <f>WS!H17</f>
        <v>0</v>
      </c>
      <c r="F175" s="85" t="e">
        <f>MID(WS!D17,1,FIND("　",WS!D17,1)-1)</f>
        <v>#VALUE!</v>
      </c>
      <c r="G175" s="85" t="e">
        <f>MID(WS!D17,FIND("　",WS!D17,1)+1,99)</f>
        <v>#VALUE!</v>
      </c>
      <c r="H175" s="85" t="e">
        <f>MID(WS!E17,1,FIND("　",WS!E17,1)-1)</f>
        <v>#VALUE!</v>
      </c>
      <c r="I175" s="85" t="e">
        <f>MID(WS!E17,FIND("　",WS!E17,1)+1,99)</f>
        <v>#VALUE!</v>
      </c>
      <c r="K175" s="85" t="str">
        <f>CONCATENATE("(",WS!F17,")")</f>
        <v>()</v>
      </c>
      <c r="M175" s="63">
        <f>基本入力!$B$3</f>
        <v>0</v>
      </c>
      <c r="N175" s="86" t="str">
        <f>WS!C17</f>
        <v>WS5</v>
      </c>
      <c r="O175" s="87" t="e">
        <f t="shared" si="8"/>
        <v>#VALUE!</v>
      </c>
      <c r="P175" s="87" t="e">
        <f t="shared" si="9"/>
        <v>#N/A</v>
      </c>
    </row>
    <row r="176" spans="4:16" x14ac:dyDescent="0.45">
      <c r="D176" s="85" t="e">
        <f>INT(CONCATENATE(VLOOKUP(基本入力!$B$3,名簿!$A$2:$B$13,2,FALSE),WS!A18))</f>
        <v>#N/A</v>
      </c>
      <c r="E176" s="85">
        <f>WS!H18</f>
        <v>0</v>
      </c>
      <c r="F176" s="85" t="e">
        <f>MID(WS!D18,1,FIND("　",WS!D18,1)-1)</f>
        <v>#VALUE!</v>
      </c>
      <c r="G176" s="85" t="e">
        <f>MID(WS!D18,FIND("　",WS!D18,1)+1,99)</f>
        <v>#VALUE!</v>
      </c>
      <c r="H176" s="85" t="e">
        <f>MID(WS!E18,1,FIND("　",WS!E18,1)-1)</f>
        <v>#VALUE!</v>
      </c>
      <c r="I176" s="85" t="e">
        <f>MID(WS!E18,FIND("　",WS!E18,1)+1,99)</f>
        <v>#VALUE!</v>
      </c>
      <c r="K176" s="85" t="str">
        <f>CONCATENATE("(",WS!F18,")")</f>
        <v>()</v>
      </c>
      <c r="M176" s="63">
        <f>基本入力!$B$3</f>
        <v>0</v>
      </c>
      <c r="N176" s="86" t="str">
        <f>WS!C18</f>
        <v>WS6</v>
      </c>
      <c r="O176" s="87" t="e">
        <f t="shared" si="8"/>
        <v>#VALUE!</v>
      </c>
      <c r="P176" s="87" t="e">
        <f t="shared" si="9"/>
        <v>#N/A</v>
      </c>
    </row>
    <row r="177" spans="4:16" x14ac:dyDescent="0.45">
      <c r="D177" s="85" t="e">
        <f>INT(CONCATENATE(VLOOKUP(基本入力!$B$3,名簿!$A$2:$B$13,2,FALSE),WS!A19))</f>
        <v>#N/A</v>
      </c>
      <c r="E177" s="85">
        <f>WS!H19</f>
        <v>0</v>
      </c>
      <c r="F177" s="85" t="e">
        <f>MID(WS!D19,1,FIND("　",WS!D19,1)-1)</f>
        <v>#VALUE!</v>
      </c>
      <c r="G177" s="85" t="e">
        <f>MID(WS!D19,FIND("　",WS!D19,1)+1,99)</f>
        <v>#VALUE!</v>
      </c>
      <c r="H177" s="85" t="e">
        <f>MID(WS!E19,1,FIND("　",WS!E19,1)-1)</f>
        <v>#VALUE!</v>
      </c>
      <c r="I177" s="85" t="e">
        <f>MID(WS!E19,FIND("　",WS!E19,1)+1,99)</f>
        <v>#VALUE!</v>
      </c>
      <c r="K177" s="85" t="str">
        <f>CONCATENATE("(",WS!F19,")")</f>
        <v>()</v>
      </c>
      <c r="M177" s="63">
        <f>基本入力!$B$3</f>
        <v>0</v>
      </c>
      <c r="N177" s="86" t="str">
        <f>WS!C19</f>
        <v>WS7</v>
      </c>
      <c r="O177" s="87" t="e">
        <f t="shared" si="8"/>
        <v>#VALUE!</v>
      </c>
      <c r="P177" s="87" t="e">
        <f t="shared" si="9"/>
        <v>#N/A</v>
      </c>
    </row>
    <row r="178" spans="4:16" x14ac:dyDescent="0.45">
      <c r="D178" s="85" t="e">
        <f>INT(CONCATENATE(VLOOKUP(基本入力!$B$3,名簿!$A$2:$B$13,2,FALSE),WS!A20))</f>
        <v>#N/A</v>
      </c>
      <c r="E178" s="85">
        <f>WS!H20</f>
        <v>0</v>
      </c>
      <c r="F178" s="85" t="e">
        <f>MID(WS!D20,1,FIND("　",WS!D20,1)-1)</f>
        <v>#VALUE!</v>
      </c>
      <c r="G178" s="85" t="e">
        <f>MID(WS!D20,FIND("　",WS!D20,1)+1,99)</f>
        <v>#VALUE!</v>
      </c>
      <c r="H178" s="85" t="e">
        <f>MID(WS!E20,1,FIND("　",WS!E20,1)-1)</f>
        <v>#VALUE!</v>
      </c>
      <c r="I178" s="85" t="e">
        <f>MID(WS!E20,FIND("　",WS!E20,1)+1,99)</f>
        <v>#VALUE!</v>
      </c>
      <c r="K178" s="85" t="str">
        <f>CONCATENATE("(",WS!F20,")")</f>
        <v>()</v>
      </c>
      <c r="M178" s="63">
        <f>基本入力!$B$3</f>
        <v>0</v>
      </c>
      <c r="N178" s="86" t="str">
        <f>WS!C20</f>
        <v>WS8</v>
      </c>
      <c r="O178" s="87" t="e">
        <f t="shared" si="8"/>
        <v>#VALUE!</v>
      </c>
      <c r="P178" s="87" t="e">
        <f t="shared" si="9"/>
        <v>#N/A</v>
      </c>
    </row>
    <row r="179" spans="4:16" x14ac:dyDescent="0.45">
      <c r="D179" s="85" t="e">
        <f>INT(CONCATENATE(VLOOKUP(基本入力!$B$3,名簿!$A$2:$B$13,2,FALSE),WS!A21))</f>
        <v>#N/A</v>
      </c>
      <c r="E179" s="85">
        <f>WS!H21</f>
        <v>0</v>
      </c>
      <c r="F179" s="85" t="e">
        <f>MID(WS!D21,1,FIND("　",WS!D21,1)-1)</f>
        <v>#VALUE!</v>
      </c>
      <c r="G179" s="85" t="e">
        <f>MID(WS!D21,FIND("　",WS!D21,1)+1,99)</f>
        <v>#VALUE!</v>
      </c>
      <c r="H179" s="85" t="e">
        <f>MID(WS!E21,1,FIND("　",WS!E21,1)-1)</f>
        <v>#VALUE!</v>
      </c>
      <c r="I179" s="85" t="e">
        <f>MID(WS!E21,FIND("　",WS!E21,1)+1,99)</f>
        <v>#VALUE!</v>
      </c>
      <c r="K179" s="85" t="str">
        <f>CONCATENATE("(",WS!F21,")")</f>
        <v>()</v>
      </c>
      <c r="M179" s="63">
        <f>基本入力!$B$3</f>
        <v>0</v>
      </c>
      <c r="N179" s="86" t="str">
        <f>WS!C21</f>
        <v>WS9</v>
      </c>
      <c r="O179" s="87" t="e">
        <f t="shared" si="8"/>
        <v>#VALUE!</v>
      </c>
      <c r="P179" s="87" t="e">
        <f t="shared" si="9"/>
        <v>#N/A</v>
      </c>
    </row>
    <row r="180" spans="4:16" x14ac:dyDescent="0.45">
      <c r="D180" s="85" t="e">
        <f>INT(CONCATENATE(VLOOKUP(基本入力!$B$3,名簿!$A$2:$B$13,2,FALSE),WS!A22))</f>
        <v>#N/A</v>
      </c>
      <c r="E180" s="85">
        <f>WS!H22</f>
        <v>0</v>
      </c>
      <c r="F180" s="85" t="e">
        <f>MID(WS!D22,1,FIND("　",WS!D22,1)-1)</f>
        <v>#VALUE!</v>
      </c>
      <c r="G180" s="85" t="e">
        <f>MID(WS!D22,FIND("　",WS!D22,1)+1,99)</f>
        <v>#VALUE!</v>
      </c>
      <c r="H180" s="85" t="e">
        <f>MID(WS!E22,1,FIND("　",WS!E22,1)-1)</f>
        <v>#VALUE!</v>
      </c>
      <c r="I180" s="85" t="e">
        <f>MID(WS!E22,FIND("　",WS!E22,1)+1,99)</f>
        <v>#VALUE!</v>
      </c>
      <c r="K180" s="85" t="str">
        <f>CONCATENATE("(",WS!F22,")")</f>
        <v>()</v>
      </c>
      <c r="M180" s="63">
        <f>基本入力!$B$3</f>
        <v>0</v>
      </c>
      <c r="N180" s="86" t="str">
        <f>WS!C22</f>
        <v>WS10</v>
      </c>
      <c r="O180" s="87" t="e">
        <f t="shared" si="8"/>
        <v>#VALUE!</v>
      </c>
      <c r="P180" s="87" t="e">
        <f t="shared" si="9"/>
        <v>#N/A</v>
      </c>
    </row>
    <row r="181" spans="4:16" x14ac:dyDescent="0.45">
      <c r="D181" s="85" t="e">
        <f>INT(CONCATENATE(VLOOKUP(基本入力!$B$3,名簿!$A$2:$B$13,2,FALSE),WS!A23))</f>
        <v>#N/A</v>
      </c>
      <c r="E181" s="85">
        <f>WS!H23</f>
        <v>0</v>
      </c>
      <c r="F181" s="85" t="e">
        <f>MID(WS!D23,1,FIND("　",WS!D23,1)-1)</f>
        <v>#VALUE!</v>
      </c>
      <c r="G181" s="85" t="e">
        <f>MID(WS!D23,FIND("　",WS!D23,1)+1,99)</f>
        <v>#VALUE!</v>
      </c>
      <c r="H181" s="85" t="e">
        <f>MID(WS!E23,1,FIND("　",WS!E23,1)-1)</f>
        <v>#VALUE!</v>
      </c>
      <c r="I181" s="85" t="e">
        <f>MID(WS!E23,FIND("　",WS!E23,1)+1,99)</f>
        <v>#VALUE!</v>
      </c>
      <c r="K181" s="85" t="str">
        <f>CONCATENATE("(",WS!F23,")")</f>
        <v>()</v>
      </c>
      <c r="M181" s="63">
        <f>基本入力!$B$3</f>
        <v>0</v>
      </c>
      <c r="N181" s="86" t="str">
        <f>WS!C23</f>
        <v>WS11</v>
      </c>
      <c r="O181" s="87" t="e">
        <f t="shared" si="8"/>
        <v>#VALUE!</v>
      </c>
      <c r="P181" s="87" t="e">
        <f t="shared" si="9"/>
        <v>#N/A</v>
      </c>
    </row>
    <row r="182" spans="4:16" x14ac:dyDescent="0.45">
      <c r="D182" s="85" t="e">
        <f>INT(CONCATENATE(VLOOKUP(基本入力!$B$3,名簿!$A$2:$B$13,2,FALSE),WS!A24))</f>
        <v>#N/A</v>
      </c>
      <c r="E182" s="85">
        <f>WS!H24</f>
        <v>0</v>
      </c>
      <c r="F182" s="85" t="e">
        <f>MID(WS!D24,1,FIND("　",WS!D24,1)-1)</f>
        <v>#VALUE!</v>
      </c>
      <c r="G182" s="85" t="e">
        <f>MID(WS!D24,FIND("　",WS!D24,1)+1,99)</f>
        <v>#VALUE!</v>
      </c>
      <c r="H182" s="85" t="e">
        <f>MID(WS!E24,1,FIND("　",WS!E24,1)-1)</f>
        <v>#VALUE!</v>
      </c>
      <c r="I182" s="85" t="e">
        <f>MID(WS!E24,FIND("　",WS!E24,1)+1,99)</f>
        <v>#VALUE!</v>
      </c>
      <c r="K182" s="85" t="str">
        <f>CONCATENATE("(",WS!F24,")")</f>
        <v>()</v>
      </c>
      <c r="M182" s="63">
        <f>基本入力!$B$3</f>
        <v>0</v>
      </c>
      <c r="N182" s="86" t="str">
        <f>WS!C24</f>
        <v>WS12</v>
      </c>
      <c r="O182" s="87" t="e">
        <f t="shared" ref="O182:O245" si="10">CONCATENATE(F182,"　",G182,J182,K182)</f>
        <v>#VALUE!</v>
      </c>
      <c r="P182" s="87" t="e">
        <f t="shared" ref="P182:P245" si="11">D182</f>
        <v>#N/A</v>
      </c>
    </row>
    <row r="183" spans="4:16" x14ac:dyDescent="0.45">
      <c r="D183" s="85" t="e">
        <f>INT(CONCATENATE(VLOOKUP(基本入力!$B$3,名簿!$A$2:$B$13,2,FALSE),WS!A25))</f>
        <v>#N/A</v>
      </c>
      <c r="E183" s="85">
        <f>WS!H25</f>
        <v>0</v>
      </c>
      <c r="F183" s="85" t="e">
        <f>MID(WS!D25,1,FIND("　",WS!D25,1)-1)</f>
        <v>#VALUE!</v>
      </c>
      <c r="G183" s="85" t="e">
        <f>MID(WS!D25,FIND("　",WS!D25,1)+1,99)</f>
        <v>#VALUE!</v>
      </c>
      <c r="H183" s="85" t="e">
        <f>MID(WS!E25,1,FIND("　",WS!E25,1)-1)</f>
        <v>#VALUE!</v>
      </c>
      <c r="I183" s="85" t="e">
        <f>MID(WS!E25,FIND("　",WS!E25,1)+1,99)</f>
        <v>#VALUE!</v>
      </c>
      <c r="K183" s="85" t="str">
        <f>CONCATENATE("(",WS!F25,")")</f>
        <v>()</v>
      </c>
      <c r="M183" s="63">
        <f>基本入力!$B$3</f>
        <v>0</v>
      </c>
      <c r="N183" s="86" t="str">
        <f>WS!C25</f>
        <v>WS13</v>
      </c>
      <c r="O183" s="87" t="e">
        <f t="shared" si="10"/>
        <v>#VALUE!</v>
      </c>
      <c r="P183" s="87" t="e">
        <f t="shared" si="11"/>
        <v>#N/A</v>
      </c>
    </row>
    <row r="184" spans="4:16" x14ac:dyDescent="0.45">
      <c r="D184" s="85" t="e">
        <f>INT(CONCATENATE(VLOOKUP(基本入力!$B$3,名簿!$A$2:$B$13,2,FALSE),WS!A26))</f>
        <v>#N/A</v>
      </c>
      <c r="E184" s="85">
        <f>WS!H26</f>
        <v>0</v>
      </c>
      <c r="F184" s="85" t="e">
        <f>MID(WS!D26,1,FIND("　",WS!D26,1)-1)</f>
        <v>#VALUE!</v>
      </c>
      <c r="G184" s="85" t="e">
        <f>MID(WS!D26,FIND("　",WS!D26,1)+1,99)</f>
        <v>#VALUE!</v>
      </c>
      <c r="H184" s="85" t="e">
        <f>MID(WS!E26,1,FIND("　",WS!E26,1)-1)</f>
        <v>#VALUE!</v>
      </c>
      <c r="I184" s="85" t="e">
        <f>MID(WS!E26,FIND("　",WS!E26,1)+1,99)</f>
        <v>#VALUE!</v>
      </c>
      <c r="K184" s="85" t="str">
        <f>CONCATENATE("(",WS!F26,")")</f>
        <v>()</v>
      </c>
      <c r="M184" s="63">
        <f>基本入力!$B$3</f>
        <v>0</v>
      </c>
      <c r="N184" s="86" t="str">
        <f>WS!C26</f>
        <v>WS14</v>
      </c>
      <c r="O184" s="87" t="e">
        <f t="shared" si="10"/>
        <v>#VALUE!</v>
      </c>
      <c r="P184" s="87" t="e">
        <f t="shared" si="11"/>
        <v>#N/A</v>
      </c>
    </row>
    <row r="185" spans="4:16" x14ac:dyDescent="0.45">
      <c r="D185" s="85" t="e">
        <f>INT(CONCATENATE(VLOOKUP(基本入力!$B$3,名簿!$A$2:$B$13,2,FALSE),WS!A27))</f>
        <v>#N/A</v>
      </c>
      <c r="E185" s="85">
        <f>WS!H27</f>
        <v>0</v>
      </c>
      <c r="F185" s="85" t="e">
        <f>MID(WS!D27,1,FIND("　",WS!D27,1)-1)</f>
        <v>#VALUE!</v>
      </c>
      <c r="G185" s="85" t="e">
        <f>MID(WS!D27,FIND("　",WS!D27,1)+1,99)</f>
        <v>#VALUE!</v>
      </c>
      <c r="H185" s="85" t="e">
        <f>MID(WS!E27,1,FIND("　",WS!E27,1)-1)</f>
        <v>#VALUE!</v>
      </c>
      <c r="I185" s="85" t="e">
        <f>MID(WS!E27,FIND("　",WS!E27,1)+1,99)</f>
        <v>#VALUE!</v>
      </c>
      <c r="K185" s="85" t="str">
        <f>CONCATENATE("(",WS!F27,")")</f>
        <v>()</v>
      </c>
      <c r="M185" s="63">
        <f>基本入力!$B$3</f>
        <v>0</v>
      </c>
      <c r="N185" s="86" t="str">
        <f>WS!C27</f>
        <v>WS15</v>
      </c>
      <c r="O185" s="87" t="e">
        <f t="shared" si="10"/>
        <v>#VALUE!</v>
      </c>
      <c r="P185" s="87" t="e">
        <f t="shared" si="11"/>
        <v>#N/A</v>
      </c>
    </row>
    <row r="186" spans="4:16" x14ac:dyDescent="0.45">
      <c r="D186" s="85" t="e">
        <f>INT(CONCATENATE(VLOOKUP(基本入力!$B$3,名簿!$A$2:$B$13,2,FALSE),WS!A28))</f>
        <v>#N/A</v>
      </c>
      <c r="E186" s="85">
        <f>WS!H28</f>
        <v>0</v>
      </c>
      <c r="F186" s="85" t="e">
        <f>MID(WS!D28,1,FIND("　",WS!D28,1)-1)</f>
        <v>#VALUE!</v>
      </c>
      <c r="G186" s="85" t="e">
        <f>MID(WS!D28,FIND("　",WS!D28,1)+1,99)</f>
        <v>#VALUE!</v>
      </c>
      <c r="H186" s="85" t="e">
        <f>MID(WS!E28,1,FIND("　",WS!E28,1)-1)</f>
        <v>#VALUE!</v>
      </c>
      <c r="I186" s="85" t="e">
        <f>MID(WS!E28,FIND("　",WS!E28,1)+1,99)</f>
        <v>#VALUE!</v>
      </c>
      <c r="K186" s="85" t="str">
        <f>CONCATENATE("(",WS!F28,")")</f>
        <v>()</v>
      </c>
      <c r="M186" s="63">
        <f>基本入力!$B$3</f>
        <v>0</v>
      </c>
      <c r="N186" s="86" t="str">
        <f>WS!C28</f>
        <v>WS16</v>
      </c>
      <c r="O186" s="87" t="e">
        <f t="shared" si="10"/>
        <v>#VALUE!</v>
      </c>
      <c r="P186" s="87" t="e">
        <f t="shared" si="11"/>
        <v>#N/A</v>
      </c>
    </row>
    <row r="187" spans="4:16" x14ac:dyDescent="0.45">
      <c r="D187" s="85" t="e">
        <f>INT(CONCATENATE(VLOOKUP(基本入力!$B$3,名簿!$A$2:$B$13,2,FALSE),WS!A29))</f>
        <v>#N/A</v>
      </c>
      <c r="E187" s="85">
        <f>WS!H29</f>
        <v>0</v>
      </c>
      <c r="F187" s="85" t="e">
        <f>MID(WS!D29,1,FIND("　",WS!D29,1)-1)</f>
        <v>#VALUE!</v>
      </c>
      <c r="G187" s="85" t="e">
        <f>MID(WS!D29,FIND("　",WS!D29,1)+1,99)</f>
        <v>#VALUE!</v>
      </c>
      <c r="H187" s="85" t="e">
        <f>MID(WS!E29,1,FIND("　",WS!E29,1)-1)</f>
        <v>#VALUE!</v>
      </c>
      <c r="I187" s="85" t="e">
        <f>MID(WS!E29,FIND("　",WS!E29,1)+1,99)</f>
        <v>#VALUE!</v>
      </c>
      <c r="K187" s="85" t="str">
        <f>CONCATENATE("(",WS!F29,")")</f>
        <v>()</v>
      </c>
      <c r="M187" s="63">
        <f>基本入力!$B$3</f>
        <v>0</v>
      </c>
      <c r="N187" s="86" t="str">
        <f>WS!C29</f>
        <v>WS17</v>
      </c>
      <c r="O187" s="87" t="e">
        <f t="shared" si="10"/>
        <v>#VALUE!</v>
      </c>
      <c r="P187" s="87" t="e">
        <f t="shared" si="11"/>
        <v>#N/A</v>
      </c>
    </row>
    <row r="188" spans="4:16" x14ac:dyDescent="0.45">
      <c r="D188" s="85" t="e">
        <f>INT(CONCATENATE(VLOOKUP(基本入力!$B$3,名簿!$A$2:$B$13,2,FALSE),WS!A30))</f>
        <v>#N/A</v>
      </c>
      <c r="E188" s="85">
        <f>WS!H30</f>
        <v>0</v>
      </c>
      <c r="F188" s="85" t="e">
        <f>MID(WS!D30,1,FIND("　",WS!D30,1)-1)</f>
        <v>#VALUE!</v>
      </c>
      <c r="G188" s="85" t="e">
        <f>MID(WS!D30,FIND("　",WS!D30,1)+1,99)</f>
        <v>#VALUE!</v>
      </c>
      <c r="H188" s="85" t="e">
        <f>MID(WS!E30,1,FIND("　",WS!E30,1)-1)</f>
        <v>#VALUE!</v>
      </c>
      <c r="I188" s="85" t="e">
        <f>MID(WS!E30,FIND("　",WS!E30,1)+1,99)</f>
        <v>#VALUE!</v>
      </c>
      <c r="K188" s="85" t="str">
        <f>CONCATENATE("(",WS!F30,")")</f>
        <v>()</v>
      </c>
      <c r="M188" s="63">
        <f>基本入力!$B$3</f>
        <v>0</v>
      </c>
      <c r="N188" s="86" t="str">
        <f>WS!C30</f>
        <v>WS18</v>
      </c>
      <c r="O188" s="87" t="e">
        <f t="shared" si="10"/>
        <v>#VALUE!</v>
      </c>
      <c r="P188" s="87" t="e">
        <f t="shared" si="11"/>
        <v>#N/A</v>
      </c>
    </row>
    <row r="189" spans="4:16" x14ac:dyDescent="0.45">
      <c r="D189" s="85" t="e">
        <f>INT(CONCATENATE(VLOOKUP(基本入力!$B$3,名簿!$A$2:$B$13,2,FALSE),WS!A31))</f>
        <v>#N/A</v>
      </c>
      <c r="E189" s="85">
        <f>WS!H31</f>
        <v>0</v>
      </c>
      <c r="F189" s="85" t="e">
        <f>MID(WS!D31,1,FIND("　",WS!D31,1)-1)</f>
        <v>#VALUE!</v>
      </c>
      <c r="G189" s="85" t="e">
        <f>MID(WS!D31,FIND("　",WS!D31,1)+1,99)</f>
        <v>#VALUE!</v>
      </c>
      <c r="H189" s="85" t="e">
        <f>MID(WS!E31,1,FIND("　",WS!E31,1)-1)</f>
        <v>#VALUE!</v>
      </c>
      <c r="I189" s="85" t="e">
        <f>MID(WS!E31,FIND("　",WS!E31,1)+1,99)</f>
        <v>#VALUE!</v>
      </c>
      <c r="K189" s="85" t="str">
        <f>CONCATENATE("(",WS!F31,")")</f>
        <v>()</v>
      </c>
      <c r="M189" s="63">
        <f>基本入力!$B$3</f>
        <v>0</v>
      </c>
      <c r="N189" s="86" t="str">
        <f>WS!C31</f>
        <v>WS19</v>
      </c>
      <c r="O189" s="87" t="e">
        <f t="shared" si="10"/>
        <v>#VALUE!</v>
      </c>
      <c r="P189" s="87" t="e">
        <f t="shared" si="11"/>
        <v>#N/A</v>
      </c>
    </row>
    <row r="190" spans="4:16" x14ac:dyDescent="0.45">
      <c r="D190" s="85" t="e">
        <f>INT(CONCATENATE(VLOOKUP(基本入力!$B$3,名簿!$A$2:$B$13,2,FALSE),WS!A32))</f>
        <v>#N/A</v>
      </c>
      <c r="E190" s="85">
        <f>WS!H32</f>
        <v>0</v>
      </c>
      <c r="F190" s="85" t="e">
        <f>MID(WS!D32,1,FIND("　",WS!D32,1)-1)</f>
        <v>#VALUE!</v>
      </c>
      <c r="G190" s="85" t="e">
        <f>MID(WS!D32,FIND("　",WS!D32,1)+1,99)</f>
        <v>#VALUE!</v>
      </c>
      <c r="H190" s="85" t="e">
        <f>MID(WS!E32,1,FIND("　",WS!E32,1)-1)</f>
        <v>#VALUE!</v>
      </c>
      <c r="I190" s="85" t="e">
        <f>MID(WS!E32,FIND("　",WS!E32,1)+1,99)</f>
        <v>#VALUE!</v>
      </c>
      <c r="K190" s="85" t="str">
        <f>CONCATENATE("(",WS!F32,")")</f>
        <v>()</v>
      </c>
      <c r="M190" s="63">
        <f>基本入力!$B$3</f>
        <v>0</v>
      </c>
      <c r="N190" s="86" t="str">
        <f>WS!C32</f>
        <v>WS20</v>
      </c>
      <c r="O190" s="87" t="e">
        <f t="shared" si="10"/>
        <v>#VALUE!</v>
      </c>
      <c r="P190" s="87" t="e">
        <f t="shared" si="11"/>
        <v>#N/A</v>
      </c>
    </row>
    <row r="191" spans="4:16" x14ac:dyDescent="0.45">
      <c r="D191" s="85" t="e">
        <f>INT(CONCATENATE(VLOOKUP(基本入力!$B$3,名簿!$A$2:$B$13,2,FALSE),WS!A33))</f>
        <v>#N/A</v>
      </c>
      <c r="E191" s="85">
        <f>WS!H33</f>
        <v>0</v>
      </c>
      <c r="F191" s="85" t="e">
        <f>MID(WS!D33,1,FIND("　",WS!D33,1)-1)</f>
        <v>#VALUE!</v>
      </c>
      <c r="G191" s="85" t="e">
        <f>MID(WS!D33,FIND("　",WS!D33,1)+1,99)</f>
        <v>#VALUE!</v>
      </c>
      <c r="H191" s="85" t="e">
        <f>MID(WS!E33,1,FIND("　",WS!E33,1)-1)</f>
        <v>#VALUE!</v>
      </c>
      <c r="I191" s="85" t="e">
        <f>MID(WS!E33,FIND("　",WS!E33,1)+1,99)</f>
        <v>#VALUE!</v>
      </c>
      <c r="K191" s="85" t="str">
        <f>CONCATENATE("(",WS!F33,")")</f>
        <v>()</v>
      </c>
      <c r="M191" s="63">
        <f>基本入力!$B$3</f>
        <v>0</v>
      </c>
      <c r="N191" s="86" t="str">
        <f>WS!C33</f>
        <v>WS21</v>
      </c>
      <c r="O191" s="87" t="e">
        <f t="shared" si="10"/>
        <v>#VALUE!</v>
      </c>
      <c r="P191" s="87" t="e">
        <f t="shared" si="11"/>
        <v>#N/A</v>
      </c>
    </row>
    <row r="192" spans="4:16" x14ac:dyDescent="0.45">
      <c r="D192" s="85" t="e">
        <f>INT(CONCATENATE(VLOOKUP(基本入力!$B$3,名簿!$A$2:$B$13,2,FALSE),WS!A34))</f>
        <v>#N/A</v>
      </c>
      <c r="E192" s="85">
        <f>WS!H34</f>
        <v>0</v>
      </c>
      <c r="F192" s="85" t="e">
        <f>MID(WS!D34,1,FIND("　",WS!D34,1)-1)</f>
        <v>#VALUE!</v>
      </c>
      <c r="G192" s="85" t="e">
        <f>MID(WS!D34,FIND("　",WS!D34,1)+1,99)</f>
        <v>#VALUE!</v>
      </c>
      <c r="H192" s="85" t="e">
        <f>MID(WS!E34,1,FIND("　",WS!E34,1)-1)</f>
        <v>#VALUE!</v>
      </c>
      <c r="I192" s="85" t="e">
        <f>MID(WS!E34,FIND("　",WS!E34,1)+1,99)</f>
        <v>#VALUE!</v>
      </c>
      <c r="K192" s="85" t="str">
        <f>CONCATENATE("(",WS!F34,")")</f>
        <v>()</v>
      </c>
      <c r="M192" s="63">
        <f>基本入力!$B$3</f>
        <v>0</v>
      </c>
      <c r="N192" s="86" t="str">
        <f>WS!C34</f>
        <v>WS22</v>
      </c>
      <c r="O192" s="87" t="e">
        <f t="shared" si="10"/>
        <v>#VALUE!</v>
      </c>
      <c r="P192" s="87" t="e">
        <f t="shared" si="11"/>
        <v>#N/A</v>
      </c>
    </row>
    <row r="193" spans="4:16" x14ac:dyDescent="0.45">
      <c r="D193" s="85" t="e">
        <f>INT(CONCATENATE(VLOOKUP(基本入力!$B$3,名簿!$A$2:$B$13,2,FALSE),WS!A35))</f>
        <v>#N/A</v>
      </c>
      <c r="E193" s="85">
        <f>WS!H35</f>
        <v>0</v>
      </c>
      <c r="F193" s="85" t="e">
        <f>MID(WS!D35,1,FIND("　",WS!D35,1)-1)</f>
        <v>#VALUE!</v>
      </c>
      <c r="G193" s="85" t="e">
        <f>MID(WS!D35,FIND("　",WS!D35,1)+1,99)</f>
        <v>#VALUE!</v>
      </c>
      <c r="H193" s="85" t="e">
        <f>MID(WS!E35,1,FIND("　",WS!E35,1)-1)</f>
        <v>#VALUE!</v>
      </c>
      <c r="I193" s="85" t="e">
        <f>MID(WS!E35,FIND("　",WS!E35,1)+1,99)</f>
        <v>#VALUE!</v>
      </c>
      <c r="K193" s="85" t="str">
        <f>CONCATENATE("(",WS!F35,")")</f>
        <v>()</v>
      </c>
      <c r="M193" s="63">
        <f>基本入力!$B$3</f>
        <v>0</v>
      </c>
      <c r="N193" s="86" t="str">
        <f>WS!C35</f>
        <v>WS23</v>
      </c>
      <c r="O193" s="87" t="e">
        <f t="shared" si="10"/>
        <v>#VALUE!</v>
      </c>
      <c r="P193" s="87" t="e">
        <f t="shared" si="11"/>
        <v>#N/A</v>
      </c>
    </row>
    <row r="194" spans="4:16" x14ac:dyDescent="0.45">
      <c r="D194" s="85" t="e">
        <f>INT(CONCATENATE(VLOOKUP(基本入力!$B$3,名簿!$A$2:$B$13,2,FALSE),WS!A36))</f>
        <v>#N/A</v>
      </c>
      <c r="E194" s="85">
        <f>WS!H36</f>
        <v>0</v>
      </c>
      <c r="F194" s="85" t="e">
        <f>MID(WS!D36,1,FIND("　",WS!D36,1)-1)</f>
        <v>#VALUE!</v>
      </c>
      <c r="G194" s="85" t="e">
        <f>MID(WS!D36,FIND("　",WS!D36,1)+1,99)</f>
        <v>#VALUE!</v>
      </c>
      <c r="H194" s="85" t="e">
        <f>MID(WS!E36,1,FIND("　",WS!E36,1)-1)</f>
        <v>#VALUE!</v>
      </c>
      <c r="I194" s="85" t="e">
        <f>MID(WS!E36,FIND("　",WS!E36,1)+1,99)</f>
        <v>#VALUE!</v>
      </c>
      <c r="K194" s="85" t="str">
        <f>CONCATENATE("(",WS!F36,")")</f>
        <v>()</v>
      </c>
      <c r="M194" s="63">
        <f>基本入力!$B$3</f>
        <v>0</v>
      </c>
      <c r="N194" s="86" t="str">
        <f>WS!C36</f>
        <v>WS24</v>
      </c>
      <c r="O194" s="87" t="e">
        <f t="shared" si="10"/>
        <v>#VALUE!</v>
      </c>
      <c r="P194" s="87" t="e">
        <f t="shared" si="11"/>
        <v>#N/A</v>
      </c>
    </row>
    <row r="195" spans="4:16" x14ac:dyDescent="0.45">
      <c r="D195" s="88" t="e">
        <f>INT(CONCATENATE(VLOOKUP(基本入力!$B$3,名簿!$A$2:$B$13,2,FALSE),WS!A37))</f>
        <v>#N/A</v>
      </c>
      <c r="E195" s="88">
        <f>WS!H37</f>
        <v>0</v>
      </c>
      <c r="F195" s="88" t="e">
        <f>MID(WS!D37,1,FIND("　",WS!D37,1)-1)</f>
        <v>#VALUE!</v>
      </c>
      <c r="G195" s="88" t="e">
        <f>MID(WS!D37,FIND("　",WS!D37,1)+1,99)</f>
        <v>#VALUE!</v>
      </c>
      <c r="H195" s="88" t="e">
        <f>MID(WS!E37,1,FIND("　",WS!E37,1)-1)</f>
        <v>#VALUE!</v>
      </c>
      <c r="I195" s="88" t="e">
        <f>MID(WS!E37,FIND("　",WS!E37,1)+1,99)</f>
        <v>#VALUE!</v>
      </c>
      <c r="J195" s="88"/>
      <c r="K195" s="88" t="str">
        <f>CONCATENATE("(",WS!F37,")")</f>
        <v>()</v>
      </c>
      <c r="M195" s="63">
        <f>基本入力!$B$3</f>
        <v>0</v>
      </c>
      <c r="N195" s="86" t="str">
        <f>WS!C37</f>
        <v>WS25</v>
      </c>
      <c r="O195" s="87" t="e">
        <f t="shared" si="10"/>
        <v>#VALUE!</v>
      </c>
      <c r="P195" s="87" t="e">
        <f t="shared" si="11"/>
        <v>#N/A</v>
      </c>
    </row>
    <row r="196" spans="4:16" x14ac:dyDescent="0.45">
      <c r="D196" s="85" t="e">
        <f>INT(CONCATENATE(VLOOKUP(基本入力!$B$3,名簿!$A$2:$B$13,2,FALSE),WD!A9))</f>
        <v>#N/A</v>
      </c>
      <c r="E196" s="85">
        <f>WD!H9</f>
        <v>0</v>
      </c>
      <c r="F196" s="85" t="e">
        <f>MID(WD!D9,1,FIND("　",WD!D9,1)-1)</f>
        <v>#VALUE!</v>
      </c>
      <c r="G196" s="85" t="e">
        <f>MID(WD!D9,FIND("　",WD!D9,1)+1,99)</f>
        <v>#VALUE!</v>
      </c>
      <c r="H196" s="85" t="e">
        <f>MID(WD!E9,1,FIND("　",WD!E9,1)-1)</f>
        <v>#VALUE!</v>
      </c>
      <c r="I196" s="85" t="e">
        <f>MID(WD!E9,FIND("　",WD!E9,1)+1,99)</f>
        <v>#VALUE!</v>
      </c>
      <c r="K196" s="85" t="str">
        <f>CONCATENATE("(",WD!F9,")")</f>
        <v>()</v>
      </c>
      <c r="M196" s="110">
        <f>基本入力!$B$3</f>
        <v>0</v>
      </c>
      <c r="N196" s="117" t="str">
        <f>WD!C9</f>
        <v>WD推</v>
      </c>
      <c r="O196" s="89" t="e">
        <f t="shared" si="10"/>
        <v>#VALUE!</v>
      </c>
      <c r="P196" s="89" t="e">
        <f t="shared" si="11"/>
        <v>#N/A</v>
      </c>
    </row>
    <row r="197" spans="4:16" x14ac:dyDescent="0.45">
      <c r="D197" s="85" t="e">
        <f>INT(CONCATENATE(VLOOKUP(基本入力!$B$3,名簿!$A$2:$B$13,2,FALSE),WD!A10))</f>
        <v>#N/A</v>
      </c>
      <c r="E197" s="85">
        <f>WD!H10</f>
        <v>0</v>
      </c>
      <c r="F197" s="85" t="e">
        <f>MID(WD!D10,1,FIND("　",WD!D10,1)-1)</f>
        <v>#VALUE!</v>
      </c>
      <c r="G197" s="85" t="e">
        <f>MID(WD!D10,FIND("　",WD!D10,1)+1,99)</f>
        <v>#VALUE!</v>
      </c>
      <c r="H197" s="85" t="e">
        <f>MID(WD!E10,1,FIND("　",WD!E10,1)-1)</f>
        <v>#VALUE!</v>
      </c>
      <c r="I197" s="85" t="e">
        <f>MID(WD!E10,FIND("　",WD!E10,1)+1,99)</f>
        <v>#VALUE!</v>
      </c>
      <c r="K197" s="85" t="str">
        <f>CONCATENATE("(",WD!F10,")")</f>
        <v>()</v>
      </c>
      <c r="M197" s="110"/>
      <c r="N197" s="117"/>
      <c r="O197" s="90" t="e">
        <f t="shared" si="10"/>
        <v>#VALUE!</v>
      </c>
      <c r="P197" s="90" t="e">
        <f t="shared" si="11"/>
        <v>#N/A</v>
      </c>
    </row>
    <row r="198" spans="4:16" x14ac:dyDescent="0.45">
      <c r="D198" s="85" t="e">
        <f>INT(CONCATENATE(VLOOKUP(基本入力!$B$3,名簿!$A$2:$B$13,2,FALSE),WD!A11))</f>
        <v>#N/A</v>
      </c>
      <c r="E198" s="85">
        <f>WD!H11</f>
        <v>0</v>
      </c>
      <c r="F198" s="85" t="e">
        <f>MID(WD!D11,1,FIND("　",WD!D11,1)-1)</f>
        <v>#VALUE!</v>
      </c>
      <c r="G198" s="85" t="e">
        <f>MID(WD!D11,FIND("　",WD!D11,1)+1,99)</f>
        <v>#VALUE!</v>
      </c>
      <c r="H198" s="85" t="e">
        <f>MID(WD!E11,1,FIND("　",WD!E11,1)-1)</f>
        <v>#VALUE!</v>
      </c>
      <c r="I198" s="85" t="e">
        <f>MID(WD!E11,FIND("　",WD!E11,1)+1,99)</f>
        <v>#VALUE!</v>
      </c>
      <c r="K198" s="85" t="str">
        <f>CONCATENATE("(",WD!F11,")")</f>
        <v>()</v>
      </c>
      <c r="M198" s="110">
        <f>基本入力!$B$3</f>
        <v>0</v>
      </c>
      <c r="N198" s="117" t="str">
        <f>WD!C11</f>
        <v>WD推</v>
      </c>
      <c r="O198" s="89" t="e">
        <f t="shared" si="10"/>
        <v>#VALUE!</v>
      </c>
      <c r="P198" s="89" t="e">
        <f t="shared" si="11"/>
        <v>#N/A</v>
      </c>
    </row>
    <row r="199" spans="4:16" x14ac:dyDescent="0.45">
      <c r="D199" s="85" t="e">
        <f>INT(CONCATENATE(VLOOKUP(基本入力!$B$3,名簿!$A$2:$B$13,2,FALSE),WD!A12))</f>
        <v>#N/A</v>
      </c>
      <c r="E199" s="85">
        <f>WD!H12</f>
        <v>0</v>
      </c>
      <c r="F199" s="85" t="e">
        <f>MID(WD!D12,1,FIND("　",WD!D12,1)-1)</f>
        <v>#VALUE!</v>
      </c>
      <c r="G199" s="85" t="e">
        <f>MID(WD!D12,FIND("　",WD!D12,1)+1,99)</f>
        <v>#VALUE!</v>
      </c>
      <c r="H199" s="85" t="e">
        <f>MID(WD!E12,1,FIND("　",WD!E12,1)-1)</f>
        <v>#VALUE!</v>
      </c>
      <c r="I199" s="85" t="e">
        <f>MID(WD!E12,FIND("　",WD!E12,1)+1,99)</f>
        <v>#VALUE!</v>
      </c>
      <c r="K199" s="85" t="str">
        <f>CONCATENATE("(",WD!F12,")")</f>
        <v>()</v>
      </c>
      <c r="M199" s="110"/>
      <c r="N199" s="117"/>
      <c r="O199" s="90" t="e">
        <f t="shared" si="10"/>
        <v>#VALUE!</v>
      </c>
      <c r="P199" s="90" t="e">
        <f t="shared" si="11"/>
        <v>#N/A</v>
      </c>
    </row>
    <row r="200" spans="4:16" x14ac:dyDescent="0.45">
      <c r="D200" s="85" t="e">
        <f>INT(CONCATENATE(VLOOKUP(基本入力!$B$3,名簿!$A$2:$B$13,2,FALSE),WD!A13))</f>
        <v>#N/A</v>
      </c>
      <c r="E200" s="85">
        <f>WD!H13</f>
        <v>0</v>
      </c>
      <c r="F200" s="85" t="e">
        <f>MID(WD!D13,1,FIND("　",WD!D13,1)-1)</f>
        <v>#VALUE!</v>
      </c>
      <c r="G200" s="85" t="e">
        <f>MID(WD!D13,FIND("　",WD!D13,1)+1,99)</f>
        <v>#VALUE!</v>
      </c>
      <c r="H200" s="85" t="e">
        <f>MID(WD!E13,1,FIND("　",WD!E13,1)-1)</f>
        <v>#VALUE!</v>
      </c>
      <c r="I200" s="85" t="e">
        <f>MID(WD!E13,FIND("　",WD!E13,1)+1,99)</f>
        <v>#VALUE!</v>
      </c>
      <c r="K200" s="85" t="str">
        <f>CONCATENATE("(",WD!F13,")")</f>
        <v>()</v>
      </c>
      <c r="M200" s="110">
        <f>基本入力!$B$3</f>
        <v>0</v>
      </c>
      <c r="N200" s="117" t="str">
        <f>WD!C13</f>
        <v>WD推</v>
      </c>
      <c r="O200" s="89" t="e">
        <f t="shared" si="10"/>
        <v>#VALUE!</v>
      </c>
      <c r="P200" s="89" t="e">
        <f t="shared" si="11"/>
        <v>#N/A</v>
      </c>
    </row>
    <row r="201" spans="4:16" x14ac:dyDescent="0.45">
      <c r="D201" s="85" t="e">
        <f>INT(CONCATENATE(VLOOKUP(基本入力!$B$3,名簿!$A$2:$B$13,2,FALSE),WD!A14))</f>
        <v>#N/A</v>
      </c>
      <c r="E201" s="85">
        <f>WD!H14</f>
        <v>0</v>
      </c>
      <c r="F201" s="85" t="e">
        <f>MID(WD!D14,1,FIND("　",WD!D14,1)-1)</f>
        <v>#VALUE!</v>
      </c>
      <c r="G201" s="85" t="e">
        <f>MID(WD!D14,FIND("　",WD!D14,1)+1,99)</f>
        <v>#VALUE!</v>
      </c>
      <c r="H201" s="85" t="e">
        <f>MID(WD!E14,1,FIND("　",WD!E14,1)-1)</f>
        <v>#VALUE!</v>
      </c>
      <c r="I201" s="85" t="e">
        <f>MID(WD!E14,FIND("　",WD!E14,1)+1,99)</f>
        <v>#VALUE!</v>
      </c>
      <c r="K201" s="85" t="str">
        <f>CONCATENATE("(",WD!F14,")")</f>
        <v>()</v>
      </c>
      <c r="M201" s="110"/>
      <c r="N201" s="117"/>
      <c r="O201" s="90" t="e">
        <f t="shared" si="10"/>
        <v>#VALUE!</v>
      </c>
      <c r="P201" s="90" t="e">
        <f t="shared" si="11"/>
        <v>#N/A</v>
      </c>
    </row>
    <row r="202" spans="4:16" x14ac:dyDescent="0.45">
      <c r="D202" s="85" t="e">
        <f>INT(CONCATENATE(VLOOKUP(基本入力!$B$3,名簿!$A$2:$B$13,2,FALSE),WD!A15))</f>
        <v>#N/A</v>
      </c>
      <c r="E202" s="85">
        <f>WD!H15</f>
        <v>0</v>
      </c>
      <c r="F202" s="85" t="e">
        <f>MID(WD!D15,1,FIND("　",WD!D15,1)-1)</f>
        <v>#VALUE!</v>
      </c>
      <c r="G202" s="85" t="e">
        <f>MID(WD!D15,FIND("　",WD!D15,1)+1,99)</f>
        <v>#VALUE!</v>
      </c>
      <c r="H202" s="85" t="e">
        <f>MID(WD!E15,1,FIND("　",WD!E15,1)-1)</f>
        <v>#VALUE!</v>
      </c>
      <c r="I202" s="85" t="e">
        <f>MID(WD!E15,FIND("　",WD!E15,1)+1,99)</f>
        <v>#VALUE!</v>
      </c>
      <c r="K202" s="85" t="str">
        <f>CONCATENATE("(",WD!F15,")")</f>
        <v>()</v>
      </c>
      <c r="M202" s="110">
        <f>基本入力!$B$3</f>
        <v>0</v>
      </c>
      <c r="N202" s="117" t="str">
        <f>WD!C15</f>
        <v>WD推</v>
      </c>
      <c r="O202" s="89" t="e">
        <f t="shared" si="10"/>
        <v>#VALUE!</v>
      </c>
      <c r="P202" s="89" t="e">
        <f t="shared" si="11"/>
        <v>#N/A</v>
      </c>
    </row>
    <row r="203" spans="4:16" x14ac:dyDescent="0.45">
      <c r="D203" s="85" t="e">
        <f>INT(CONCATENATE(VLOOKUP(基本入力!$B$3,名簿!$A$2:$B$13,2,FALSE),WD!A16))</f>
        <v>#N/A</v>
      </c>
      <c r="E203" s="85">
        <f>WD!H16</f>
        <v>0</v>
      </c>
      <c r="F203" s="85" t="e">
        <f>MID(WD!D16,1,FIND("　",WD!D16,1)-1)</f>
        <v>#VALUE!</v>
      </c>
      <c r="G203" s="85" t="e">
        <f>MID(WD!D16,FIND("　",WD!D16,1)+1,99)</f>
        <v>#VALUE!</v>
      </c>
      <c r="H203" s="85" t="e">
        <f>MID(WD!E16,1,FIND("　",WD!E16,1)-1)</f>
        <v>#VALUE!</v>
      </c>
      <c r="I203" s="85" t="e">
        <f>MID(WD!E16,FIND("　",WD!E16,1)+1,99)</f>
        <v>#VALUE!</v>
      </c>
      <c r="K203" s="85" t="str">
        <f>CONCATENATE("(",WD!F16,")")</f>
        <v>()</v>
      </c>
      <c r="M203" s="110"/>
      <c r="N203" s="117"/>
      <c r="O203" s="90" t="e">
        <f t="shared" si="10"/>
        <v>#VALUE!</v>
      </c>
      <c r="P203" s="90" t="e">
        <f t="shared" si="11"/>
        <v>#N/A</v>
      </c>
    </row>
    <row r="204" spans="4:16" x14ac:dyDescent="0.45">
      <c r="D204" s="85" t="e">
        <f>INT(CONCATENATE(VLOOKUP(基本入力!$B$3,名簿!$A$2:$B$13,2,FALSE),WD!A17))</f>
        <v>#N/A</v>
      </c>
      <c r="E204" s="85">
        <f>WD!H17</f>
        <v>0</v>
      </c>
      <c r="F204" s="85" t="e">
        <f>MID(WD!D17,1,FIND("　",WD!D17,1)-1)</f>
        <v>#VALUE!</v>
      </c>
      <c r="G204" s="85" t="e">
        <f>MID(WD!D17,FIND("　",WD!D17,1)+1,99)</f>
        <v>#VALUE!</v>
      </c>
      <c r="H204" s="85" t="e">
        <f>MID(WD!E17,1,FIND("　",WD!E17,1)-1)</f>
        <v>#VALUE!</v>
      </c>
      <c r="I204" s="85" t="e">
        <f>MID(WD!E17,FIND("　",WD!E17,1)+1,99)</f>
        <v>#VALUE!</v>
      </c>
      <c r="K204" s="85" t="str">
        <f>CONCATENATE("(",WD!F17,")")</f>
        <v>()</v>
      </c>
      <c r="M204" s="110">
        <f>基本入力!$B$3</f>
        <v>0</v>
      </c>
      <c r="N204" s="117" t="str">
        <f>WD!C17</f>
        <v>WD1</v>
      </c>
      <c r="O204" s="89" t="e">
        <f t="shared" si="10"/>
        <v>#VALUE!</v>
      </c>
      <c r="P204" s="89" t="e">
        <f t="shared" si="11"/>
        <v>#N/A</v>
      </c>
    </row>
    <row r="205" spans="4:16" x14ac:dyDescent="0.45">
      <c r="D205" s="85" t="e">
        <f>INT(CONCATENATE(VLOOKUP(基本入力!$B$3,名簿!$A$2:$B$13,2,FALSE),WD!A18))</f>
        <v>#N/A</v>
      </c>
      <c r="E205" s="85">
        <f>WD!H18</f>
        <v>0</v>
      </c>
      <c r="F205" s="85" t="e">
        <f>MID(WD!D18,1,FIND("　",WD!D18,1)-1)</f>
        <v>#VALUE!</v>
      </c>
      <c r="G205" s="85" t="e">
        <f>MID(WD!D18,FIND("　",WD!D18,1)+1,99)</f>
        <v>#VALUE!</v>
      </c>
      <c r="H205" s="85" t="e">
        <f>MID(WD!E18,1,FIND("　",WD!E18,1)-1)</f>
        <v>#VALUE!</v>
      </c>
      <c r="I205" s="85" t="e">
        <f>MID(WD!E18,FIND("　",WD!E18,1)+1,99)</f>
        <v>#VALUE!</v>
      </c>
      <c r="K205" s="85" t="str">
        <f>CONCATENATE("(",WD!F18,")")</f>
        <v>()</v>
      </c>
      <c r="M205" s="110"/>
      <c r="N205" s="117"/>
      <c r="O205" s="90" t="e">
        <f t="shared" si="10"/>
        <v>#VALUE!</v>
      </c>
      <c r="P205" s="90" t="e">
        <f t="shared" si="11"/>
        <v>#N/A</v>
      </c>
    </row>
    <row r="206" spans="4:16" x14ac:dyDescent="0.45">
      <c r="D206" s="85" t="e">
        <f>INT(CONCATENATE(VLOOKUP(基本入力!$B$3,名簿!$A$2:$B$13,2,FALSE),WD!A19))</f>
        <v>#N/A</v>
      </c>
      <c r="E206" s="85">
        <f>WD!H19</f>
        <v>0</v>
      </c>
      <c r="F206" s="85" t="e">
        <f>MID(WD!D19,1,FIND("　",WD!D19,1)-1)</f>
        <v>#VALUE!</v>
      </c>
      <c r="G206" s="85" t="e">
        <f>MID(WD!D19,FIND("　",WD!D19,1)+1,99)</f>
        <v>#VALUE!</v>
      </c>
      <c r="H206" s="85" t="e">
        <f>MID(WD!E19,1,FIND("　",WD!E19,1)-1)</f>
        <v>#VALUE!</v>
      </c>
      <c r="I206" s="85" t="e">
        <f>MID(WD!E19,FIND("　",WD!E19,1)+1,99)</f>
        <v>#VALUE!</v>
      </c>
      <c r="K206" s="85" t="str">
        <f>CONCATENATE("(",WD!F19,")")</f>
        <v>()</v>
      </c>
      <c r="M206" s="110">
        <f>基本入力!$B$3</f>
        <v>0</v>
      </c>
      <c r="N206" s="117" t="str">
        <f>WD!C19</f>
        <v>WD2</v>
      </c>
      <c r="O206" s="89" t="e">
        <f t="shared" si="10"/>
        <v>#VALUE!</v>
      </c>
      <c r="P206" s="89" t="e">
        <f t="shared" si="11"/>
        <v>#N/A</v>
      </c>
    </row>
    <row r="207" spans="4:16" x14ac:dyDescent="0.45">
      <c r="D207" s="85" t="e">
        <f>INT(CONCATENATE(VLOOKUP(基本入力!$B$3,名簿!$A$2:$B$13,2,FALSE),WD!A20))</f>
        <v>#N/A</v>
      </c>
      <c r="E207" s="85">
        <f>WD!H20</f>
        <v>0</v>
      </c>
      <c r="F207" s="85" t="e">
        <f>MID(WD!D20,1,FIND("　",WD!D20,1)-1)</f>
        <v>#VALUE!</v>
      </c>
      <c r="G207" s="85" t="e">
        <f>MID(WD!D20,FIND("　",WD!D20,1)+1,99)</f>
        <v>#VALUE!</v>
      </c>
      <c r="H207" s="85" t="e">
        <f>MID(WD!E20,1,FIND("　",WD!E20,1)-1)</f>
        <v>#VALUE!</v>
      </c>
      <c r="I207" s="85" t="e">
        <f>MID(WD!E20,FIND("　",WD!E20,1)+1,99)</f>
        <v>#VALUE!</v>
      </c>
      <c r="K207" s="85" t="str">
        <f>CONCATENATE("(",WD!F20,")")</f>
        <v>()</v>
      </c>
      <c r="M207" s="110"/>
      <c r="N207" s="117"/>
      <c r="O207" s="90" t="e">
        <f t="shared" si="10"/>
        <v>#VALUE!</v>
      </c>
      <c r="P207" s="90" t="e">
        <f t="shared" si="11"/>
        <v>#N/A</v>
      </c>
    </row>
    <row r="208" spans="4:16" x14ac:dyDescent="0.45">
      <c r="D208" s="85" t="e">
        <f>INT(CONCATENATE(VLOOKUP(基本入力!$B$3,名簿!$A$2:$B$13,2,FALSE),WD!A21))</f>
        <v>#N/A</v>
      </c>
      <c r="E208" s="85">
        <f>WD!H21</f>
        <v>0</v>
      </c>
      <c r="F208" s="85" t="e">
        <f>MID(WD!D21,1,FIND("　",WD!D21,1)-1)</f>
        <v>#VALUE!</v>
      </c>
      <c r="G208" s="85" t="e">
        <f>MID(WD!D21,FIND("　",WD!D21,1)+1,99)</f>
        <v>#VALUE!</v>
      </c>
      <c r="H208" s="85" t="e">
        <f>MID(WD!E21,1,FIND("　",WD!E21,1)-1)</f>
        <v>#VALUE!</v>
      </c>
      <c r="I208" s="85" t="e">
        <f>MID(WD!E21,FIND("　",WD!E21,1)+1,99)</f>
        <v>#VALUE!</v>
      </c>
      <c r="K208" s="85" t="str">
        <f>CONCATENATE("(",WD!F21,")")</f>
        <v>()</v>
      </c>
      <c r="M208" s="110">
        <f>基本入力!$B$3</f>
        <v>0</v>
      </c>
      <c r="N208" s="117" t="str">
        <f>WD!C21</f>
        <v>WD3</v>
      </c>
      <c r="O208" s="89" t="e">
        <f t="shared" si="10"/>
        <v>#VALUE!</v>
      </c>
      <c r="P208" s="89" t="e">
        <f t="shared" si="11"/>
        <v>#N/A</v>
      </c>
    </row>
    <row r="209" spans="4:16" x14ac:dyDescent="0.45">
      <c r="D209" s="85" t="e">
        <f>INT(CONCATENATE(VLOOKUP(基本入力!$B$3,名簿!$A$2:$B$13,2,FALSE),WD!A22))</f>
        <v>#N/A</v>
      </c>
      <c r="E209" s="85">
        <f>WD!H22</f>
        <v>0</v>
      </c>
      <c r="F209" s="85" t="e">
        <f>MID(WD!D22,1,FIND("　",WD!D22,1)-1)</f>
        <v>#VALUE!</v>
      </c>
      <c r="G209" s="85" t="e">
        <f>MID(WD!D22,FIND("　",WD!D22,1)+1,99)</f>
        <v>#VALUE!</v>
      </c>
      <c r="H209" s="85" t="e">
        <f>MID(WD!E22,1,FIND("　",WD!E22,1)-1)</f>
        <v>#VALUE!</v>
      </c>
      <c r="I209" s="85" t="e">
        <f>MID(WD!E22,FIND("　",WD!E22,1)+1,99)</f>
        <v>#VALUE!</v>
      </c>
      <c r="K209" s="85" t="str">
        <f>CONCATENATE("(",WD!F22,")")</f>
        <v>()</v>
      </c>
      <c r="M209" s="110"/>
      <c r="N209" s="117"/>
      <c r="O209" s="90" t="e">
        <f t="shared" si="10"/>
        <v>#VALUE!</v>
      </c>
      <c r="P209" s="90" t="e">
        <f t="shared" si="11"/>
        <v>#N/A</v>
      </c>
    </row>
    <row r="210" spans="4:16" x14ac:dyDescent="0.45">
      <c r="D210" s="85" t="e">
        <f>INT(CONCATENATE(VLOOKUP(基本入力!$B$3,名簿!$A$2:$B$13,2,FALSE),WD!A23))</f>
        <v>#N/A</v>
      </c>
      <c r="E210" s="85">
        <f>WD!H23</f>
        <v>0</v>
      </c>
      <c r="F210" s="85" t="e">
        <f>MID(WD!D23,1,FIND("　",WD!D23,1)-1)</f>
        <v>#VALUE!</v>
      </c>
      <c r="G210" s="85" t="e">
        <f>MID(WD!D23,FIND("　",WD!D23,1)+1,99)</f>
        <v>#VALUE!</v>
      </c>
      <c r="H210" s="85" t="e">
        <f>MID(WD!E23,1,FIND("　",WD!E23,1)-1)</f>
        <v>#VALUE!</v>
      </c>
      <c r="I210" s="85" t="e">
        <f>MID(WD!E23,FIND("　",WD!E23,1)+1,99)</f>
        <v>#VALUE!</v>
      </c>
      <c r="K210" s="85" t="str">
        <f>CONCATENATE("(",WD!F23,")")</f>
        <v>()</v>
      </c>
      <c r="M210" s="110">
        <f>基本入力!$B$3</f>
        <v>0</v>
      </c>
      <c r="N210" s="117" t="str">
        <f>WD!C23</f>
        <v>WD4</v>
      </c>
      <c r="O210" s="89" t="e">
        <f t="shared" si="10"/>
        <v>#VALUE!</v>
      </c>
      <c r="P210" s="89" t="e">
        <f t="shared" si="11"/>
        <v>#N/A</v>
      </c>
    </row>
    <row r="211" spans="4:16" x14ac:dyDescent="0.45">
      <c r="D211" s="85" t="e">
        <f>INT(CONCATENATE(VLOOKUP(基本入力!$B$3,名簿!$A$2:$B$13,2,FALSE),WD!A24))</f>
        <v>#N/A</v>
      </c>
      <c r="E211" s="85">
        <f>WD!H24</f>
        <v>0</v>
      </c>
      <c r="F211" s="85" t="e">
        <f>MID(WD!D24,1,FIND("　",WD!D24,1)-1)</f>
        <v>#VALUE!</v>
      </c>
      <c r="G211" s="85" t="e">
        <f>MID(WD!D24,FIND("　",WD!D24,1)+1,99)</f>
        <v>#VALUE!</v>
      </c>
      <c r="H211" s="85" t="e">
        <f>MID(WD!E24,1,FIND("　",WD!E24,1)-1)</f>
        <v>#VALUE!</v>
      </c>
      <c r="I211" s="85" t="e">
        <f>MID(WD!E24,FIND("　",WD!E24,1)+1,99)</f>
        <v>#VALUE!</v>
      </c>
      <c r="K211" s="85" t="str">
        <f>CONCATENATE("(",WD!F24,")")</f>
        <v>()</v>
      </c>
      <c r="M211" s="110"/>
      <c r="N211" s="117"/>
      <c r="O211" s="90" t="e">
        <f t="shared" si="10"/>
        <v>#VALUE!</v>
      </c>
      <c r="P211" s="90" t="e">
        <f t="shared" si="11"/>
        <v>#N/A</v>
      </c>
    </row>
    <row r="212" spans="4:16" x14ac:dyDescent="0.45">
      <c r="D212" s="85" t="e">
        <f>INT(CONCATENATE(VLOOKUP(基本入力!$B$3,名簿!$A$2:$B$13,2,FALSE),WD!A25))</f>
        <v>#N/A</v>
      </c>
      <c r="E212" s="85">
        <f>WD!H25</f>
        <v>0</v>
      </c>
      <c r="F212" s="85" t="e">
        <f>MID(WD!D25,1,FIND("　",WD!D25,1)-1)</f>
        <v>#VALUE!</v>
      </c>
      <c r="G212" s="85" t="e">
        <f>MID(WD!D25,FIND("　",WD!D25,1)+1,99)</f>
        <v>#VALUE!</v>
      </c>
      <c r="H212" s="85" t="e">
        <f>MID(WD!E25,1,FIND("　",WD!E25,1)-1)</f>
        <v>#VALUE!</v>
      </c>
      <c r="I212" s="85" t="e">
        <f>MID(WD!E25,FIND("　",WD!E25,1)+1,99)</f>
        <v>#VALUE!</v>
      </c>
      <c r="K212" s="85" t="str">
        <f>CONCATENATE("(",WD!F25,")")</f>
        <v>()</v>
      </c>
      <c r="M212" s="110">
        <f>基本入力!$B$3</f>
        <v>0</v>
      </c>
      <c r="N212" s="117" t="str">
        <f>WD!C25</f>
        <v>WD5</v>
      </c>
      <c r="O212" s="89" t="e">
        <f t="shared" si="10"/>
        <v>#VALUE!</v>
      </c>
      <c r="P212" s="89" t="e">
        <f t="shared" si="11"/>
        <v>#N/A</v>
      </c>
    </row>
    <row r="213" spans="4:16" x14ac:dyDescent="0.45">
      <c r="D213" s="85" t="e">
        <f>INT(CONCATENATE(VLOOKUP(基本入力!$B$3,名簿!$A$2:$B$13,2,FALSE),WD!A26))</f>
        <v>#N/A</v>
      </c>
      <c r="E213" s="85">
        <f>WD!H26</f>
        <v>0</v>
      </c>
      <c r="F213" s="85" t="e">
        <f>MID(WD!D26,1,FIND("　",WD!D26,1)-1)</f>
        <v>#VALUE!</v>
      </c>
      <c r="G213" s="85" t="e">
        <f>MID(WD!D26,FIND("　",WD!D26,1)+1,99)</f>
        <v>#VALUE!</v>
      </c>
      <c r="H213" s="85" t="e">
        <f>MID(WD!E26,1,FIND("　",WD!E26,1)-1)</f>
        <v>#VALUE!</v>
      </c>
      <c r="I213" s="85" t="e">
        <f>MID(WD!E26,FIND("　",WD!E26,1)+1,99)</f>
        <v>#VALUE!</v>
      </c>
      <c r="K213" s="85" t="str">
        <f>CONCATENATE("(",WD!F26,")")</f>
        <v>()</v>
      </c>
      <c r="M213" s="110"/>
      <c r="N213" s="117"/>
      <c r="O213" s="90" t="e">
        <f t="shared" si="10"/>
        <v>#VALUE!</v>
      </c>
      <c r="P213" s="90" t="e">
        <f t="shared" si="11"/>
        <v>#N/A</v>
      </c>
    </row>
    <row r="214" spans="4:16" x14ac:dyDescent="0.45">
      <c r="D214" s="85" t="e">
        <f>INT(CONCATENATE(VLOOKUP(基本入力!$B$3,名簿!$A$2:$B$13,2,FALSE),WD!A27))</f>
        <v>#N/A</v>
      </c>
      <c r="E214" s="85">
        <f>WD!H27</f>
        <v>0</v>
      </c>
      <c r="F214" s="85" t="e">
        <f>MID(WD!D27,1,FIND("　",WD!D27,1)-1)</f>
        <v>#VALUE!</v>
      </c>
      <c r="G214" s="85" t="e">
        <f>MID(WD!D27,FIND("　",WD!D27,1)+1,99)</f>
        <v>#VALUE!</v>
      </c>
      <c r="H214" s="85" t="e">
        <f>MID(WD!E27,1,FIND("　",WD!E27,1)-1)</f>
        <v>#VALUE!</v>
      </c>
      <c r="I214" s="85" t="e">
        <f>MID(WD!E27,FIND("　",WD!E27,1)+1,99)</f>
        <v>#VALUE!</v>
      </c>
      <c r="K214" s="85" t="str">
        <f>CONCATENATE("(",WD!F27,")")</f>
        <v>()</v>
      </c>
      <c r="M214" s="110">
        <f>基本入力!$B$3</f>
        <v>0</v>
      </c>
      <c r="N214" s="117" t="str">
        <f>WD!C27</f>
        <v>WD6</v>
      </c>
      <c r="O214" s="89" t="e">
        <f t="shared" si="10"/>
        <v>#VALUE!</v>
      </c>
      <c r="P214" s="89" t="e">
        <f t="shared" si="11"/>
        <v>#N/A</v>
      </c>
    </row>
    <row r="215" spans="4:16" x14ac:dyDescent="0.45">
      <c r="D215" s="85" t="e">
        <f>INT(CONCATENATE(VLOOKUP(基本入力!$B$3,名簿!$A$2:$B$13,2,FALSE),WD!A28))</f>
        <v>#N/A</v>
      </c>
      <c r="E215" s="85">
        <f>WD!H28</f>
        <v>0</v>
      </c>
      <c r="F215" s="85" t="e">
        <f>MID(WD!D28,1,FIND("　",WD!D28,1)-1)</f>
        <v>#VALUE!</v>
      </c>
      <c r="G215" s="85" t="e">
        <f>MID(WD!D28,FIND("　",WD!D28,1)+1,99)</f>
        <v>#VALUE!</v>
      </c>
      <c r="H215" s="85" t="e">
        <f>MID(WD!E28,1,FIND("　",WD!E28,1)-1)</f>
        <v>#VALUE!</v>
      </c>
      <c r="I215" s="85" t="e">
        <f>MID(WD!E28,FIND("　",WD!E28,1)+1,99)</f>
        <v>#VALUE!</v>
      </c>
      <c r="K215" s="85" t="str">
        <f>CONCATENATE("(",WD!F28,")")</f>
        <v>()</v>
      </c>
      <c r="M215" s="110"/>
      <c r="N215" s="117"/>
      <c r="O215" s="90" t="e">
        <f t="shared" si="10"/>
        <v>#VALUE!</v>
      </c>
      <c r="P215" s="90" t="e">
        <f t="shared" si="11"/>
        <v>#N/A</v>
      </c>
    </row>
    <row r="216" spans="4:16" x14ac:dyDescent="0.45">
      <c r="D216" s="85" t="e">
        <f>INT(CONCATENATE(VLOOKUP(基本入力!$B$3,名簿!$A$2:$B$13,2,FALSE),WD!A29))</f>
        <v>#N/A</v>
      </c>
      <c r="E216" s="85">
        <f>WD!H29</f>
        <v>0</v>
      </c>
      <c r="F216" s="85" t="e">
        <f>MID(WD!D29,1,FIND("　",WD!D29,1)-1)</f>
        <v>#VALUE!</v>
      </c>
      <c r="G216" s="85" t="e">
        <f>MID(WD!D29,FIND("　",WD!D29,1)+1,99)</f>
        <v>#VALUE!</v>
      </c>
      <c r="H216" s="85" t="e">
        <f>MID(WD!E29,1,FIND("　",WD!E29,1)-1)</f>
        <v>#VALUE!</v>
      </c>
      <c r="I216" s="85" t="e">
        <f>MID(WD!E29,FIND("　",WD!E29,1)+1,99)</f>
        <v>#VALUE!</v>
      </c>
      <c r="K216" s="85" t="str">
        <f>CONCATENATE("(",WD!F29,")")</f>
        <v>()</v>
      </c>
      <c r="M216" s="110">
        <f>基本入力!$B$3</f>
        <v>0</v>
      </c>
      <c r="N216" s="117" t="str">
        <f>WD!C29</f>
        <v>WD7</v>
      </c>
      <c r="O216" s="89" t="e">
        <f t="shared" si="10"/>
        <v>#VALUE!</v>
      </c>
      <c r="P216" s="89" t="e">
        <f t="shared" si="11"/>
        <v>#N/A</v>
      </c>
    </row>
    <row r="217" spans="4:16" x14ac:dyDescent="0.45">
      <c r="D217" s="85" t="e">
        <f>INT(CONCATENATE(VLOOKUP(基本入力!$B$3,名簿!$A$2:$B$13,2,FALSE),WD!A30))</f>
        <v>#N/A</v>
      </c>
      <c r="E217" s="85">
        <f>WD!H30</f>
        <v>0</v>
      </c>
      <c r="F217" s="85" t="e">
        <f>MID(WD!D30,1,FIND("　",WD!D30,1)-1)</f>
        <v>#VALUE!</v>
      </c>
      <c r="G217" s="85" t="e">
        <f>MID(WD!D30,FIND("　",WD!D30,1)+1,99)</f>
        <v>#VALUE!</v>
      </c>
      <c r="H217" s="85" t="e">
        <f>MID(WD!E30,1,FIND("　",WD!E30,1)-1)</f>
        <v>#VALUE!</v>
      </c>
      <c r="I217" s="85" t="e">
        <f>MID(WD!E30,FIND("　",WD!E30,1)+1,99)</f>
        <v>#VALUE!</v>
      </c>
      <c r="K217" s="85" t="str">
        <f>CONCATENATE("(",WD!F30,")")</f>
        <v>()</v>
      </c>
      <c r="M217" s="110"/>
      <c r="N217" s="117"/>
      <c r="O217" s="90" t="e">
        <f t="shared" si="10"/>
        <v>#VALUE!</v>
      </c>
      <c r="P217" s="90" t="e">
        <f t="shared" si="11"/>
        <v>#N/A</v>
      </c>
    </row>
    <row r="218" spans="4:16" x14ac:dyDescent="0.45">
      <c r="D218" s="85" t="e">
        <f>INT(CONCATENATE(VLOOKUP(基本入力!$B$3,名簿!$A$2:$B$13,2,FALSE),WD!A31))</f>
        <v>#N/A</v>
      </c>
      <c r="E218" s="85">
        <f>WD!H31</f>
        <v>0</v>
      </c>
      <c r="F218" s="85" t="e">
        <f>MID(WD!D31,1,FIND("　",WD!D31,1)-1)</f>
        <v>#VALUE!</v>
      </c>
      <c r="G218" s="85" t="e">
        <f>MID(WD!D31,FIND("　",WD!D31,1)+1,99)</f>
        <v>#VALUE!</v>
      </c>
      <c r="H218" s="85" t="e">
        <f>MID(WD!E31,1,FIND("　",WD!E31,1)-1)</f>
        <v>#VALUE!</v>
      </c>
      <c r="I218" s="85" t="e">
        <f>MID(WD!E31,FIND("　",WD!E31,1)+1,99)</f>
        <v>#VALUE!</v>
      </c>
      <c r="K218" s="85" t="str">
        <f>CONCATENATE("(",WD!F31,")")</f>
        <v>()</v>
      </c>
      <c r="M218" s="110">
        <f>基本入力!$B$3</f>
        <v>0</v>
      </c>
      <c r="N218" s="117" t="str">
        <f>WD!C31</f>
        <v>WD8</v>
      </c>
      <c r="O218" s="89" t="e">
        <f t="shared" si="10"/>
        <v>#VALUE!</v>
      </c>
      <c r="P218" s="89" t="e">
        <f t="shared" si="11"/>
        <v>#N/A</v>
      </c>
    </row>
    <row r="219" spans="4:16" x14ac:dyDescent="0.45">
      <c r="D219" s="85" t="e">
        <f>INT(CONCATENATE(VLOOKUP(基本入力!$B$3,名簿!$A$2:$B$13,2,FALSE),WD!A32))</f>
        <v>#N/A</v>
      </c>
      <c r="E219" s="85">
        <f>WD!H32</f>
        <v>0</v>
      </c>
      <c r="F219" s="85" t="e">
        <f>MID(WD!D32,1,FIND("　",WD!D32,1)-1)</f>
        <v>#VALUE!</v>
      </c>
      <c r="G219" s="85" t="e">
        <f>MID(WD!D32,FIND("　",WD!D32,1)+1,99)</f>
        <v>#VALUE!</v>
      </c>
      <c r="H219" s="85" t="e">
        <f>MID(WD!E32,1,FIND("　",WD!E32,1)-1)</f>
        <v>#VALUE!</v>
      </c>
      <c r="I219" s="85" t="e">
        <f>MID(WD!E32,FIND("　",WD!E32,1)+1,99)</f>
        <v>#VALUE!</v>
      </c>
      <c r="K219" s="85" t="str">
        <f>CONCATENATE("(",WD!F32,")")</f>
        <v>()</v>
      </c>
      <c r="M219" s="110"/>
      <c r="N219" s="117"/>
      <c r="O219" s="90" t="e">
        <f t="shared" si="10"/>
        <v>#VALUE!</v>
      </c>
      <c r="P219" s="90" t="e">
        <f t="shared" si="11"/>
        <v>#N/A</v>
      </c>
    </row>
    <row r="220" spans="4:16" x14ac:dyDescent="0.45">
      <c r="D220" s="85" t="e">
        <f>INT(CONCATENATE(VLOOKUP(基本入力!$B$3,名簿!$A$2:$B$13,2,FALSE),WD!A33))</f>
        <v>#N/A</v>
      </c>
      <c r="E220" s="85">
        <f>WD!H33</f>
        <v>0</v>
      </c>
      <c r="F220" s="85" t="e">
        <f>MID(WD!D33,1,FIND("　",WD!D33,1)-1)</f>
        <v>#VALUE!</v>
      </c>
      <c r="G220" s="85" t="e">
        <f>MID(WD!D33,FIND("　",WD!D33,1)+1,99)</f>
        <v>#VALUE!</v>
      </c>
      <c r="H220" s="85" t="e">
        <f>MID(WD!E33,1,FIND("　",WD!E33,1)-1)</f>
        <v>#VALUE!</v>
      </c>
      <c r="I220" s="85" t="e">
        <f>MID(WD!E33,FIND("　",WD!E33,1)+1,99)</f>
        <v>#VALUE!</v>
      </c>
      <c r="K220" s="85" t="str">
        <f>CONCATENATE("(",WD!F33,")")</f>
        <v>()</v>
      </c>
      <c r="M220" s="110">
        <f>基本入力!$B$3</f>
        <v>0</v>
      </c>
      <c r="N220" s="117" t="str">
        <f>WD!C33</f>
        <v>WD9</v>
      </c>
      <c r="O220" s="89" t="e">
        <f t="shared" si="10"/>
        <v>#VALUE!</v>
      </c>
      <c r="P220" s="89" t="e">
        <f t="shared" si="11"/>
        <v>#N/A</v>
      </c>
    </row>
    <row r="221" spans="4:16" x14ac:dyDescent="0.45">
      <c r="D221" s="85" t="e">
        <f>INT(CONCATENATE(VLOOKUP(基本入力!$B$3,名簿!$A$2:$B$13,2,FALSE),WD!A34))</f>
        <v>#N/A</v>
      </c>
      <c r="E221" s="85">
        <f>WD!H34</f>
        <v>0</v>
      </c>
      <c r="F221" s="85" t="e">
        <f>MID(WD!D34,1,FIND("　",WD!D34,1)-1)</f>
        <v>#VALUE!</v>
      </c>
      <c r="G221" s="85" t="e">
        <f>MID(WD!D34,FIND("　",WD!D34,1)+1,99)</f>
        <v>#VALUE!</v>
      </c>
      <c r="H221" s="85" t="e">
        <f>MID(WD!E34,1,FIND("　",WD!E34,1)-1)</f>
        <v>#VALUE!</v>
      </c>
      <c r="I221" s="85" t="e">
        <f>MID(WD!E34,FIND("　",WD!E34,1)+1,99)</f>
        <v>#VALUE!</v>
      </c>
      <c r="K221" s="85" t="str">
        <f>CONCATENATE("(",WD!F34,")")</f>
        <v>()</v>
      </c>
      <c r="M221" s="110"/>
      <c r="N221" s="117"/>
      <c r="O221" s="90" t="e">
        <f t="shared" si="10"/>
        <v>#VALUE!</v>
      </c>
      <c r="P221" s="90" t="e">
        <f t="shared" si="11"/>
        <v>#N/A</v>
      </c>
    </row>
    <row r="222" spans="4:16" x14ac:dyDescent="0.45">
      <c r="D222" s="85" t="e">
        <f>INT(CONCATENATE(VLOOKUP(基本入力!$B$3,名簿!$A$2:$B$13,2,FALSE),WD!A35))</f>
        <v>#N/A</v>
      </c>
      <c r="E222" s="85">
        <f>WD!H35</f>
        <v>0</v>
      </c>
      <c r="F222" s="85" t="e">
        <f>MID(WD!D35,1,FIND("　",WD!D35,1)-1)</f>
        <v>#VALUE!</v>
      </c>
      <c r="G222" s="85" t="e">
        <f>MID(WD!D35,FIND("　",WD!D35,1)+1,99)</f>
        <v>#VALUE!</v>
      </c>
      <c r="H222" s="85" t="e">
        <f>MID(WD!E35,1,FIND("　",WD!E35,1)-1)</f>
        <v>#VALUE!</v>
      </c>
      <c r="I222" s="85" t="e">
        <f>MID(WD!E35,FIND("　",WD!E35,1)+1,99)</f>
        <v>#VALUE!</v>
      </c>
      <c r="K222" s="85" t="str">
        <f>CONCATENATE("(",WD!F35,")")</f>
        <v>()</v>
      </c>
      <c r="M222" s="110">
        <f>基本入力!$B$3</f>
        <v>0</v>
      </c>
      <c r="N222" s="117" t="str">
        <f>WD!C35</f>
        <v>WD10</v>
      </c>
      <c r="O222" s="89" t="e">
        <f t="shared" si="10"/>
        <v>#VALUE!</v>
      </c>
      <c r="P222" s="89" t="e">
        <f t="shared" si="11"/>
        <v>#N/A</v>
      </c>
    </row>
    <row r="223" spans="4:16" x14ac:dyDescent="0.45">
      <c r="D223" s="85" t="e">
        <f>INT(CONCATENATE(VLOOKUP(基本入力!$B$3,名簿!$A$2:$B$13,2,FALSE),WD!A36))</f>
        <v>#N/A</v>
      </c>
      <c r="E223" s="85">
        <f>WD!H36</f>
        <v>0</v>
      </c>
      <c r="F223" s="85" t="e">
        <f>MID(WD!D36,1,FIND("　",WD!D36,1)-1)</f>
        <v>#VALUE!</v>
      </c>
      <c r="G223" s="85" t="e">
        <f>MID(WD!D36,FIND("　",WD!D36,1)+1,99)</f>
        <v>#VALUE!</v>
      </c>
      <c r="H223" s="85" t="e">
        <f>MID(WD!E36,1,FIND("　",WD!E36,1)-1)</f>
        <v>#VALUE!</v>
      </c>
      <c r="I223" s="85" t="e">
        <f>MID(WD!E36,FIND("　",WD!E36,1)+1,99)</f>
        <v>#VALUE!</v>
      </c>
      <c r="K223" s="85" t="str">
        <f>CONCATENATE("(",WD!F36,")")</f>
        <v>()</v>
      </c>
      <c r="M223" s="110"/>
      <c r="N223" s="117"/>
      <c r="O223" s="90" t="e">
        <f t="shared" si="10"/>
        <v>#VALUE!</v>
      </c>
      <c r="P223" s="90" t="e">
        <f t="shared" si="11"/>
        <v>#N/A</v>
      </c>
    </row>
    <row r="224" spans="4:16" x14ac:dyDescent="0.45">
      <c r="D224" s="85" t="e">
        <f>INT(CONCATENATE(VLOOKUP(基本入力!$B$3,名簿!$A$2:$B$13,2,FALSE),WD!A37))</f>
        <v>#N/A</v>
      </c>
      <c r="E224" s="85">
        <f>WD!H37</f>
        <v>0</v>
      </c>
      <c r="F224" s="85" t="e">
        <f>MID(WD!D37,1,FIND("　",WD!D37,1)-1)</f>
        <v>#VALUE!</v>
      </c>
      <c r="G224" s="85" t="e">
        <f>MID(WD!D37,FIND("　",WD!D37,1)+1,99)</f>
        <v>#VALUE!</v>
      </c>
      <c r="H224" s="85" t="e">
        <f>MID(WD!E37,1,FIND("　",WD!E37,1)-1)</f>
        <v>#VALUE!</v>
      </c>
      <c r="I224" s="85" t="e">
        <f>MID(WD!E37,FIND("　",WD!E37,1)+1,99)</f>
        <v>#VALUE!</v>
      </c>
      <c r="K224" s="85" t="str">
        <f>CONCATENATE("(",WD!F37,")")</f>
        <v>()</v>
      </c>
      <c r="M224" s="110">
        <f>基本入力!$B$3</f>
        <v>0</v>
      </c>
      <c r="N224" s="117" t="str">
        <f>WD!C37</f>
        <v>WD11</v>
      </c>
      <c r="O224" s="89" t="e">
        <f t="shared" si="10"/>
        <v>#VALUE!</v>
      </c>
      <c r="P224" s="89" t="e">
        <f t="shared" si="11"/>
        <v>#N/A</v>
      </c>
    </row>
    <row r="225" spans="4:16" x14ac:dyDescent="0.45">
      <c r="D225" s="85" t="e">
        <f>INT(CONCATENATE(VLOOKUP(基本入力!$B$3,名簿!$A$2:$B$13,2,FALSE),WD!A38))</f>
        <v>#N/A</v>
      </c>
      <c r="E225" s="85">
        <f>WD!H38</f>
        <v>0</v>
      </c>
      <c r="F225" s="85" t="e">
        <f>MID(WD!D38,1,FIND("　",WD!D38,1)-1)</f>
        <v>#VALUE!</v>
      </c>
      <c r="G225" s="85" t="e">
        <f>MID(WD!D38,FIND("　",WD!D38,1)+1,99)</f>
        <v>#VALUE!</v>
      </c>
      <c r="H225" s="85" t="e">
        <f>MID(WD!E38,1,FIND("　",WD!E38,1)-1)</f>
        <v>#VALUE!</v>
      </c>
      <c r="I225" s="85" t="e">
        <f>MID(WD!E38,FIND("　",WD!E38,1)+1,99)</f>
        <v>#VALUE!</v>
      </c>
      <c r="K225" s="85" t="str">
        <f>CONCATENATE("(",WD!F38,")")</f>
        <v>()</v>
      </c>
      <c r="M225" s="110"/>
      <c r="N225" s="117"/>
      <c r="O225" s="90" t="e">
        <f t="shared" si="10"/>
        <v>#VALUE!</v>
      </c>
      <c r="P225" s="90" t="e">
        <f t="shared" si="11"/>
        <v>#N/A</v>
      </c>
    </row>
    <row r="226" spans="4:16" x14ac:dyDescent="0.45">
      <c r="D226" s="85" t="e">
        <f>INT(CONCATENATE(VLOOKUP(基本入力!$B$3,名簿!$A$2:$B$13,2,FALSE),WD!A39))</f>
        <v>#N/A</v>
      </c>
      <c r="E226" s="85">
        <f>WD!H39</f>
        <v>0</v>
      </c>
      <c r="F226" s="85" t="e">
        <f>MID(WD!D39,1,FIND("　",WD!D39,1)-1)</f>
        <v>#VALUE!</v>
      </c>
      <c r="G226" s="85" t="e">
        <f>MID(WD!D39,FIND("　",WD!D39,1)+1,99)</f>
        <v>#VALUE!</v>
      </c>
      <c r="H226" s="85" t="e">
        <f>MID(WD!E39,1,FIND("　",WD!E39,1)-1)</f>
        <v>#VALUE!</v>
      </c>
      <c r="I226" s="85" t="e">
        <f>MID(WD!E39,FIND("　",WD!E39,1)+1,99)</f>
        <v>#VALUE!</v>
      </c>
      <c r="K226" s="85" t="str">
        <f>CONCATENATE("(",WD!F39,")")</f>
        <v>()</v>
      </c>
      <c r="M226" s="110">
        <f>基本入力!$B$3</f>
        <v>0</v>
      </c>
      <c r="N226" s="117" t="str">
        <f>WD!C39</f>
        <v>WD12</v>
      </c>
      <c r="O226" s="89" t="e">
        <f t="shared" si="10"/>
        <v>#VALUE!</v>
      </c>
      <c r="P226" s="89" t="e">
        <f t="shared" si="11"/>
        <v>#N/A</v>
      </c>
    </row>
    <row r="227" spans="4:16" x14ac:dyDescent="0.45">
      <c r="D227" s="85" t="e">
        <f>INT(CONCATENATE(VLOOKUP(基本入力!$B$3,名簿!$A$2:$B$13,2,FALSE),WD!A40))</f>
        <v>#N/A</v>
      </c>
      <c r="E227" s="85">
        <f>WD!H40</f>
        <v>0</v>
      </c>
      <c r="F227" s="85" t="e">
        <f>MID(WD!D40,1,FIND("　",WD!D40,1)-1)</f>
        <v>#VALUE!</v>
      </c>
      <c r="G227" s="85" t="e">
        <f>MID(WD!D40,FIND("　",WD!D40,1)+1,99)</f>
        <v>#VALUE!</v>
      </c>
      <c r="H227" s="85" t="e">
        <f>MID(WD!E40,1,FIND("　",WD!E40,1)-1)</f>
        <v>#VALUE!</v>
      </c>
      <c r="I227" s="85" t="e">
        <f>MID(WD!E40,FIND("　",WD!E40,1)+1,99)</f>
        <v>#VALUE!</v>
      </c>
      <c r="K227" s="85" t="str">
        <f>CONCATENATE("(",WD!F40,")")</f>
        <v>()</v>
      </c>
      <c r="M227" s="110"/>
      <c r="N227" s="117"/>
      <c r="O227" s="90" t="e">
        <f t="shared" si="10"/>
        <v>#VALUE!</v>
      </c>
      <c r="P227" s="90" t="e">
        <f t="shared" si="11"/>
        <v>#N/A</v>
      </c>
    </row>
    <row r="228" spans="4:16" x14ac:dyDescent="0.45">
      <c r="D228" s="85" t="e">
        <f>INT(CONCATENATE(VLOOKUP(基本入力!$B$3,名簿!$A$2:$B$13,2,FALSE),WD!A41))</f>
        <v>#N/A</v>
      </c>
      <c r="E228" s="85">
        <f>WD!H41</f>
        <v>0</v>
      </c>
      <c r="F228" s="85" t="e">
        <f>MID(WD!D41,1,FIND("　",WD!D41,1)-1)</f>
        <v>#VALUE!</v>
      </c>
      <c r="G228" s="85" t="e">
        <f>MID(WD!D41,FIND("　",WD!D41,1)+1,99)</f>
        <v>#VALUE!</v>
      </c>
      <c r="H228" s="85" t="e">
        <f>MID(WD!E41,1,FIND("　",WD!E41,1)-1)</f>
        <v>#VALUE!</v>
      </c>
      <c r="I228" s="85" t="e">
        <f>MID(WD!E41,FIND("　",WD!E41,1)+1,99)</f>
        <v>#VALUE!</v>
      </c>
      <c r="K228" s="85" t="str">
        <f>CONCATENATE("(",WD!F41,")")</f>
        <v>()</v>
      </c>
      <c r="M228" s="110">
        <f>基本入力!$B$3</f>
        <v>0</v>
      </c>
      <c r="N228" s="117" t="str">
        <f>WD!C41</f>
        <v>WD13</v>
      </c>
      <c r="O228" s="89" t="e">
        <f t="shared" si="10"/>
        <v>#VALUE!</v>
      </c>
      <c r="P228" s="89" t="e">
        <f t="shared" si="11"/>
        <v>#N/A</v>
      </c>
    </row>
    <row r="229" spans="4:16" x14ac:dyDescent="0.45">
      <c r="D229" s="85" t="e">
        <f>INT(CONCATENATE(VLOOKUP(基本入力!$B$3,名簿!$A$2:$B$13,2,FALSE),WD!A42))</f>
        <v>#N/A</v>
      </c>
      <c r="E229" s="85">
        <f>WD!H42</f>
        <v>0</v>
      </c>
      <c r="F229" s="85" t="e">
        <f>MID(WD!D42,1,FIND("　",WD!D42,1)-1)</f>
        <v>#VALUE!</v>
      </c>
      <c r="G229" s="85" t="e">
        <f>MID(WD!D42,FIND("　",WD!D42,1)+1,99)</f>
        <v>#VALUE!</v>
      </c>
      <c r="H229" s="85" t="e">
        <f>MID(WD!E42,1,FIND("　",WD!E42,1)-1)</f>
        <v>#VALUE!</v>
      </c>
      <c r="I229" s="85" t="e">
        <f>MID(WD!E42,FIND("　",WD!E42,1)+1,99)</f>
        <v>#VALUE!</v>
      </c>
      <c r="K229" s="85" t="str">
        <f>CONCATENATE("(",WD!F42,")")</f>
        <v>()</v>
      </c>
      <c r="M229" s="110"/>
      <c r="N229" s="117"/>
      <c r="O229" s="90" t="e">
        <f t="shared" si="10"/>
        <v>#VALUE!</v>
      </c>
      <c r="P229" s="90" t="e">
        <f t="shared" si="11"/>
        <v>#N/A</v>
      </c>
    </row>
    <row r="230" spans="4:16" x14ac:dyDescent="0.45">
      <c r="D230" s="85" t="e">
        <f>INT(CONCATENATE(VLOOKUP(基本入力!$B$3,名簿!$A$2:$B$13,2,FALSE),WD!A43))</f>
        <v>#N/A</v>
      </c>
      <c r="E230" s="85">
        <f>WD!H43</f>
        <v>0</v>
      </c>
      <c r="F230" s="85" t="e">
        <f>MID(WD!D43,1,FIND("　",WD!D43,1)-1)</f>
        <v>#VALUE!</v>
      </c>
      <c r="G230" s="85" t="e">
        <f>MID(WD!D43,FIND("　",WD!D43,1)+1,99)</f>
        <v>#VALUE!</v>
      </c>
      <c r="H230" s="85" t="e">
        <f>MID(WD!E43,1,FIND("　",WD!E43,1)-1)</f>
        <v>#VALUE!</v>
      </c>
      <c r="I230" s="85" t="e">
        <f>MID(WD!E43,FIND("　",WD!E43,1)+1,99)</f>
        <v>#VALUE!</v>
      </c>
      <c r="K230" s="85" t="str">
        <f>CONCATENATE("(",WD!F43,")")</f>
        <v>()</v>
      </c>
      <c r="M230" s="110">
        <f>基本入力!$B$3</f>
        <v>0</v>
      </c>
      <c r="N230" s="117" t="str">
        <f>WD!C43</f>
        <v>WD14</v>
      </c>
      <c r="O230" s="89" t="e">
        <f t="shared" si="10"/>
        <v>#VALUE!</v>
      </c>
      <c r="P230" s="89" t="e">
        <f t="shared" si="11"/>
        <v>#N/A</v>
      </c>
    </row>
    <row r="231" spans="4:16" x14ac:dyDescent="0.45">
      <c r="D231" s="85" t="e">
        <f>INT(CONCATENATE(VLOOKUP(基本入力!$B$3,名簿!$A$2:$B$13,2,FALSE),WD!A44))</f>
        <v>#N/A</v>
      </c>
      <c r="E231" s="85">
        <f>WD!H44</f>
        <v>0</v>
      </c>
      <c r="F231" s="85" t="e">
        <f>MID(WD!D44,1,FIND("　",WD!D44,1)-1)</f>
        <v>#VALUE!</v>
      </c>
      <c r="G231" s="85" t="e">
        <f>MID(WD!D44,FIND("　",WD!D44,1)+1,99)</f>
        <v>#VALUE!</v>
      </c>
      <c r="H231" s="85" t="e">
        <f>MID(WD!E44,1,FIND("　",WD!E44,1)-1)</f>
        <v>#VALUE!</v>
      </c>
      <c r="I231" s="85" t="e">
        <f>MID(WD!E44,FIND("　",WD!E44,1)+1,99)</f>
        <v>#VALUE!</v>
      </c>
      <c r="K231" s="85" t="str">
        <f>CONCATENATE("(",WD!F44,")")</f>
        <v>()</v>
      </c>
      <c r="M231" s="110"/>
      <c r="N231" s="117"/>
      <c r="O231" s="90" t="e">
        <f t="shared" si="10"/>
        <v>#VALUE!</v>
      </c>
      <c r="P231" s="90" t="e">
        <f t="shared" si="11"/>
        <v>#N/A</v>
      </c>
    </row>
    <row r="232" spans="4:16" x14ac:dyDescent="0.45">
      <c r="D232" s="85" t="e">
        <f>INT(CONCATENATE(VLOOKUP(基本入力!$B$3,名簿!$A$2:$B$13,2,FALSE),WD!A45))</f>
        <v>#N/A</v>
      </c>
      <c r="E232" s="85">
        <f>WD!H45</f>
        <v>0</v>
      </c>
      <c r="F232" s="85" t="e">
        <f>MID(WD!D45,1,FIND("　",WD!D45,1)-1)</f>
        <v>#VALUE!</v>
      </c>
      <c r="G232" s="85" t="e">
        <f>MID(WD!D45,FIND("　",WD!D45,1)+1,99)</f>
        <v>#VALUE!</v>
      </c>
      <c r="H232" s="85" t="e">
        <f>MID(WD!E45,1,FIND("　",WD!E45,1)-1)</f>
        <v>#VALUE!</v>
      </c>
      <c r="I232" s="85" t="e">
        <f>MID(WD!E45,FIND("　",WD!E45,1)+1,99)</f>
        <v>#VALUE!</v>
      </c>
      <c r="K232" s="85" t="str">
        <f>CONCATENATE("(",WD!F45,")")</f>
        <v>()</v>
      </c>
      <c r="M232" s="110">
        <f>基本入力!$B$3</f>
        <v>0</v>
      </c>
      <c r="N232" s="117" t="str">
        <f>WD!C45</f>
        <v>WD15</v>
      </c>
      <c r="O232" s="89" t="e">
        <f t="shared" si="10"/>
        <v>#VALUE!</v>
      </c>
      <c r="P232" s="89" t="e">
        <f t="shared" si="11"/>
        <v>#N/A</v>
      </c>
    </row>
    <row r="233" spans="4:16" x14ac:dyDescent="0.45">
      <c r="D233" s="85" t="e">
        <f>INT(CONCATENATE(VLOOKUP(基本入力!$B$3,名簿!$A$2:$B$13,2,FALSE),WD!A46))</f>
        <v>#N/A</v>
      </c>
      <c r="E233" s="85">
        <f>WD!H46</f>
        <v>0</v>
      </c>
      <c r="F233" s="85" t="e">
        <f>MID(WD!D46,1,FIND("　",WD!D46,1)-1)</f>
        <v>#VALUE!</v>
      </c>
      <c r="G233" s="85" t="e">
        <f>MID(WD!D46,FIND("　",WD!D46,1)+1,99)</f>
        <v>#VALUE!</v>
      </c>
      <c r="H233" s="85" t="e">
        <f>MID(WD!E46,1,FIND("　",WD!E46,1)-1)</f>
        <v>#VALUE!</v>
      </c>
      <c r="I233" s="85" t="e">
        <f>MID(WD!E46,FIND("　",WD!E46,1)+1,99)</f>
        <v>#VALUE!</v>
      </c>
      <c r="K233" s="85" t="str">
        <f>CONCATENATE("(",WD!F46,")")</f>
        <v>()</v>
      </c>
      <c r="M233" s="110"/>
      <c r="N233" s="117"/>
      <c r="O233" s="90" t="e">
        <f t="shared" si="10"/>
        <v>#VALUE!</v>
      </c>
      <c r="P233" s="90" t="e">
        <f t="shared" si="11"/>
        <v>#N/A</v>
      </c>
    </row>
    <row r="234" spans="4:16" x14ac:dyDescent="0.45">
      <c r="D234" s="85" t="e">
        <f>INT(CONCATENATE(VLOOKUP(基本入力!$B$3,名簿!$A$2:$B$13,2,FALSE),WD!A47))</f>
        <v>#N/A</v>
      </c>
      <c r="E234" s="85">
        <f>WD!H47</f>
        <v>0</v>
      </c>
      <c r="F234" s="85" t="e">
        <f>MID(WD!D47,1,FIND("　",WD!D47,1)-1)</f>
        <v>#VALUE!</v>
      </c>
      <c r="G234" s="85" t="e">
        <f>MID(WD!D47,FIND("　",WD!D47,1)+1,99)</f>
        <v>#VALUE!</v>
      </c>
      <c r="H234" s="85" t="e">
        <f>MID(WD!E47,1,FIND("　",WD!E47,1)-1)</f>
        <v>#VALUE!</v>
      </c>
      <c r="I234" s="85" t="e">
        <f>MID(WD!E47,FIND("　",WD!E47,1)+1,99)</f>
        <v>#VALUE!</v>
      </c>
      <c r="K234" s="85" t="str">
        <f>CONCATENATE("(",WD!F47,")")</f>
        <v>()</v>
      </c>
      <c r="M234" s="110">
        <f>基本入力!$B$3</f>
        <v>0</v>
      </c>
      <c r="N234" s="117" t="str">
        <f>WD!C47</f>
        <v>WD16</v>
      </c>
      <c r="O234" s="89" t="e">
        <f t="shared" si="10"/>
        <v>#VALUE!</v>
      </c>
      <c r="P234" s="89" t="e">
        <f t="shared" si="11"/>
        <v>#N/A</v>
      </c>
    </row>
    <row r="235" spans="4:16" x14ac:dyDescent="0.45">
      <c r="D235" s="85" t="e">
        <f>INT(CONCATENATE(VLOOKUP(基本入力!$B$3,名簿!$A$2:$B$13,2,FALSE),WD!A48))</f>
        <v>#N/A</v>
      </c>
      <c r="E235" s="85">
        <f>WD!H48</f>
        <v>0</v>
      </c>
      <c r="F235" s="85" t="e">
        <f>MID(WD!D48,1,FIND("　",WD!D48,1)-1)</f>
        <v>#VALUE!</v>
      </c>
      <c r="G235" s="85" t="e">
        <f>MID(WD!D48,FIND("　",WD!D48,1)+1,99)</f>
        <v>#VALUE!</v>
      </c>
      <c r="H235" s="85" t="e">
        <f>MID(WD!E48,1,FIND("　",WD!E48,1)-1)</f>
        <v>#VALUE!</v>
      </c>
      <c r="I235" s="85" t="e">
        <f>MID(WD!E48,FIND("　",WD!E48,1)+1,99)</f>
        <v>#VALUE!</v>
      </c>
      <c r="K235" s="85" t="str">
        <f>CONCATENATE("(",WD!F48,")")</f>
        <v>()</v>
      </c>
      <c r="M235" s="110"/>
      <c r="N235" s="117"/>
      <c r="O235" s="90" t="e">
        <f t="shared" si="10"/>
        <v>#VALUE!</v>
      </c>
      <c r="P235" s="90" t="e">
        <f t="shared" si="11"/>
        <v>#N/A</v>
      </c>
    </row>
    <row r="236" spans="4:16" x14ac:dyDescent="0.45">
      <c r="D236" s="85" t="e">
        <f>INT(CONCATENATE(VLOOKUP(基本入力!$B$3,名簿!$A$2:$B$13,2,FALSE),WD!A49))</f>
        <v>#N/A</v>
      </c>
      <c r="E236" s="85">
        <f>WD!H49</f>
        <v>0</v>
      </c>
      <c r="F236" s="85" t="e">
        <f>MID(WD!D49,1,FIND("　",WD!D49,1)-1)</f>
        <v>#VALUE!</v>
      </c>
      <c r="G236" s="85" t="e">
        <f>MID(WD!D49,FIND("　",WD!D49,1)+1,99)</f>
        <v>#VALUE!</v>
      </c>
      <c r="H236" s="85" t="e">
        <f>MID(WD!E49,1,FIND("　",WD!E49,1)-1)</f>
        <v>#VALUE!</v>
      </c>
      <c r="I236" s="85" t="e">
        <f>MID(WD!E49,FIND("　",WD!E49,1)+1,99)</f>
        <v>#VALUE!</v>
      </c>
      <c r="K236" s="85" t="str">
        <f>CONCATENATE("(",WD!F49,")")</f>
        <v>()</v>
      </c>
      <c r="M236" s="110">
        <f>基本入力!$B$3</f>
        <v>0</v>
      </c>
      <c r="N236" s="117" t="str">
        <f>WD!C49</f>
        <v>WD17</v>
      </c>
      <c r="O236" s="89" t="e">
        <f t="shared" si="10"/>
        <v>#VALUE!</v>
      </c>
      <c r="P236" s="89" t="e">
        <f t="shared" si="11"/>
        <v>#N/A</v>
      </c>
    </row>
    <row r="237" spans="4:16" x14ac:dyDescent="0.45">
      <c r="D237" s="85" t="e">
        <f>INT(CONCATENATE(VLOOKUP(基本入力!$B$3,名簿!$A$2:$B$13,2,FALSE),WD!A50))</f>
        <v>#N/A</v>
      </c>
      <c r="E237" s="85">
        <f>WD!H50</f>
        <v>0</v>
      </c>
      <c r="F237" s="85" t="e">
        <f>MID(WD!D50,1,FIND("　",WD!D50,1)-1)</f>
        <v>#VALUE!</v>
      </c>
      <c r="G237" s="85" t="e">
        <f>MID(WD!D50,FIND("　",WD!D50,1)+1,99)</f>
        <v>#VALUE!</v>
      </c>
      <c r="H237" s="85" t="e">
        <f>MID(WD!E50,1,FIND("　",WD!E50,1)-1)</f>
        <v>#VALUE!</v>
      </c>
      <c r="I237" s="85" t="e">
        <f>MID(WD!E50,FIND("　",WD!E50,1)+1,99)</f>
        <v>#VALUE!</v>
      </c>
      <c r="K237" s="85" t="str">
        <f>CONCATENATE("(",WD!F50,")")</f>
        <v>()</v>
      </c>
      <c r="M237" s="110"/>
      <c r="N237" s="117"/>
      <c r="O237" s="90" t="e">
        <f t="shared" si="10"/>
        <v>#VALUE!</v>
      </c>
      <c r="P237" s="90" t="e">
        <f t="shared" si="11"/>
        <v>#N/A</v>
      </c>
    </row>
    <row r="238" spans="4:16" x14ac:dyDescent="0.45">
      <c r="D238" s="85" t="e">
        <f>INT(CONCATENATE(VLOOKUP(基本入力!$B$3,名簿!$A$2:$B$13,2,FALSE),WD!A51))</f>
        <v>#N/A</v>
      </c>
      <c r="E238" s="85">
        <f>WD!H51</f>
        <v>0</v>
      </c>
      <c r="F238" s="85" t="e">
        <f>MID(WD!D51,1,FIND("　",WD!D51,1)-1)</f>
        <v>#VALUE!</v>
      </c>
      <c r="G238" s="85" t="e">
        <f>MID(WD!D51,FIND("　",WD!D51,1)+1,99)</f>
        <v>#VALUE!</v>
      </c>
      <c r="H238" s="85" t="e">
        <f>MID(WD!E51,1,FIND("　",WD!E51,1)-1)</f>
        <v>#VALUE!</v>
      </c>
      <c r="I238" s="85" t="e">
        <f>MID(WD!E51,FIND("　",WD!E51,1)+1,99)</f>
        <v>#VALUE!</v>
      </c>
      <c r="K238" s="85" t="str">
        <f>CONCATENATE("(",WD!F51,")")</f>
        <v>()</v>
      </c>
      <c r="M238" s="110">
        <f>基本入力!$B$3</f>
        <v>0</v>
      </c>
      <c r="N238" s="117" t="str">
        <f>WD!C51</f>
        <v>WD18</v>
      </c>
      <c r="O238" s="89" t="e">
        <f t="shared" si="10"/>
        <v>#VALUE!</v>
      </c>
      <c r="P238" s="89" t="e">
        <f t="shared" si="11"/>
        <v>#N/A</v>
      </c>
    </row>
    <row r="239" spans="4:16" x14ac:dyDescent="0.45">
      <c r="D239" s="85" t="e">
        <f>INT(CONCATENATE(VLOOKUP(基本入力!$B$3,名簿!$A$2:$B$13,2,FALSE),WD!A52))</f>
        <v>#N/A</v>
      </c>
      <c r="E239" s="85">
        <f>WD!H52</f>
        <v>0</v>
      </c>
      <c r="F239" s="85" t="e">
        <f>MID(WD!D52,1,FIND("　",WD!D52,1)-1)</f>
        <v>#VALUE!</v>
      </c>
      <c r="G239" s="85" t="e">
        <f>MID(WD!D52,FIND("　",WD!D52,1)+1,99)</f>
        <v>#VALUE!</v>
      </c>
      <c r="H239" s="85" t="e">
        <f>MID(WD!E52,1,FIND("　",WD!E52,1)-1)</f>
        <v>#VALUE!</v>
      </c>
      <c r="I239" s="85" t="e">
        <f>MID(WD!E52,FIND("　",WD!E52,1)+1,99)</f>
        <v>#VALUE!</v>
      </c>
      <c r="K239" s="85" t="str">
        <f>CONCATENATE("(",WD!F52,")")</f>
        <v>()</v>
      </c>
      <c r="M239" s="110"/>
      <c r="N239" s="117"/>
      <c r="O239" s="90" t="e">
        <f t="shared" si="10"/>
        <v>#VALUE!</v>
      </c>
      <c r="P239" s="90" t="e">
        <f t="shared" si="11"/>
        <v>#N/A</v>
      </c>
    </row>
    <row r="240" spans="4:16" x14ac:dyDescent="0.45">
      <c r="D240" s="85" t="e">
        <f>INT(CONCATENATE(VLOOKUP(基本入力!$B$3,名簿!$A$2:$B$13,2,FALSE),WD!A53))</f>
        <v>#N/A</v>
      </c>
      <c r="E240" s="85">
        <f>WD!H53</f>
        <v>0</v>
      </c>
      <c r="F240" s="85" t="e">
        <f>MID(WD!D53,1,FIND("　",WD!D53,1)-1)</f>
        <v>#VALUE!</v>
      </c>
      <c r="G240" s="85" t="e">
        <f>MID(WD!D53,FIND("　",WD!D53,1)+1,99)</f>
        <v>#VALUE!</v>
      </c>
      <c r="H240" s="85" t="e">
        <f>MID(WD!E53,1,FIND("　",WD!E53,1)-1)</f>
        <v>#VALUE!</v>
      </c>
      <c r="I240" s="85" t="e">
        <f>MID(WD!E53,FIND("　",WD!E53,1)+1,99)</f>
        <v>#VALUE!</v>
      </c>
      <c r="K240" s="85" t="str">
        <f>CONCATENATE("(",WD!F53,")")</f>
        <v>()</v>
      </c>
      <c r="M240" s="110">
        <f>基本入力!$B$3</f>
        <v>0</v>
      </c>
      <c r="N240" s="117" t="str">
        <f>WD!C53</f>
        <v>WD19</v>
      </c>
      <c r="O240" s="89" t="e">
        <f t="shared" si="10"/>
        <v>#VALUE!</v>
      </c>
      <c r="P240" s="89" t="e">
        <f t="shared" si="11"/>
        <v>#N/A</v>
      </c>
    </row>
    <row r="241" spans="4:16" x14ac:dyDescent="0.45">
      <c r="D241" s="85" t="e">
        <f>INT(CONCATENATE(VLOOKUP(基本入力!$B$3,名簿!$A$2:$B$13,2,FALSE),WD!A54))</f>
        <v>#N/A</v>
      </c>
      <c r="E241" s="85">
        <f>WD!H54</f>
        <v>0</v>
      </c>
      <c r="F241" s="85" t="e">
        <f>MID(WD!D54,1,FIND("　",WD!D54,1)-1)</f>
        <v>#VALUE!</v>
      </c>
      <c r="G241" s="85" t="e">
        <f>MID(WD!D54,FIND("　",WD!D54,1)+1,99)</f>
        <v>#VALUE!</v>
      </c>
      <c r="H241" s="85" t="e">
        <f>MID(WD!E54,1,FIND("　",WD!E54,1)-1)</f>
        <v>#VALUE!</v>
      </c>
      <c r="I241" s="85" t="e">
        <f>MID(WD!E54,FIND("　",WD!E54,1)+1,99)</f>
        <v>#VALUE!</v>
      </c>
      <c r="K241" s="85" t="str">
        <f>CONCATENATE("(",WD!F54,")")</f>
        <v>()</v>
      </c>
      <c r="M241" s="110"/>
      <c r="N241" s="117"/>
      <c r="O241" s="90" t="e">
        <f t="shared" si="10"/>
        <v>#VALUE!</v>
      </c>
      <c r="P241" s="90" t="e">
        <f t="shared" si="11"/>
        <v>#N/A</v>
      </c>
    </row>
    <row r="242" spans="4:16" x14ac:dyDescent="0.45">
      <c r="D242" s="85" t="e">
        <f>INT(CONCATENATE(VLOOKUP(基本入力!$B$3,名簿!$A$2:$B$13,2,FALSE),WD!A55))</f>
        <v>#N/A</v>
      </c>
      <c r="E242" s="85">
        <f>WD!H55</f>
        <v>0</v>
      </c>
      <c r="F242" s="85" t="e">
        <f>MID(WD!D55,1,FIND("　",WD!D55,1)-1)</f>
        <v>#VALUE!</v>
      </c>
      <c r="G242" s="85" t="e">
        <f>MID(WD!D55,FIND("　",WD!D55,1)+1,99)</f>
        <v>#VALUE!</v>
      </c>
      <c r="H242" s="85" t="e">
        <f>MID(WD!E55,1,FIND("　",WD!E55,1)-1)</f>
        <v>#VALUE!</v>
      </c>
      <c r="I242" s="85" t="e">
        <f>MID(WD!E55,FIND("　",WD!E55,1)+1,99)</f>
        <v>#VALUE!</v>
      </c>
      <c r="K242" s="85" t="str">
        <f>CONCATENATE("(",WD!F55,")")</f>
        <v>()</v>
      </c>
      <c r="M242" s="110">
        <f>基本入力!$B$3</f>
        <v>0</v>
      </c>
      <c r="N242" s="117" t="str">
        <f>WD!C55</f>
        <v>WD20</v>
      </c>
      <c r="O242" s="89" t="e">
        <f t="shared" si="10"/>
        <v>#VALUE!</v>
      </c>
      <c r="P242" s="89" t="e">
        <f t="shared" si="11"/>
        <v>#N/A</v>
      </c>
    </row>
    <row r="243" spans="4:16" x14ac:dyDescent="0.45">
      <c r="D243" s="85" t="e">
        <f>INT(CONCATENATE(VLOOKUP(基本入力!$B$3,名簿!$A$2:$B$13,2,FALSE),WD!A56))</f>
        <v>#N/A</v>
      </c>
      <c r="E243" s="85">
        <f>WD!H56</f>
        <v>0</v>
      </c>
      <c r="F243" s="85" t="e">
        <f>MID(WD!D56,1,FIND("　",WD!D56,1)-1)</f>
        <v>#VALUE!</v>
      </c>
      <c r="G243" s="85" t="e">
        <f>MID(WD!D56,FIND("　",WD!D56,1)+1,99)</f>
        <v>#VALUE!</v>
      </c>
      <c r="H243" s="85" t="e">
        <f>MID(WD!E56,1,FIND("　",WD!E56,1)-1)</f>
        <v>#VALUE!</v>
      </c>
      <c r="I243" s="85" t="e">
        <f>MID(WD!E56,FIND("　",WD!E56,1)+1,99)</f>
        <v>#VALUE!</v>
      </c>
      <c r="K243" s="85" t="str">
        <f>CONCATENATE("(",WD!F56,")")</f>
        <v>()</v>
      </c>
      <c r="M243" s="110"/>
      <c r="N243" s="117"/>
      <c r="O243" s="90" t="e">
        <f t="shared" si="10"/>
        <v>#VALUE!</v>
      </c>
      <c r="P243" s="90" t="e">
        <f t="shared" si="11"/>
        <v>#N/A</v>
      </c>
    </row>
    <row r="244" spans="4:16" x14ac:dyDescent="0.45">
      <c r="D244" s="85" t="e">
        <f>INT(CONCATENATE(VLOOKUP(基本入力!$B$3,名簿!$A$2:$B$13,2,FALSE),WD!A57))</f>
        <v>#N/A</v>
      </c>
      <c r="E244" s="85">
        <f>WD!H57</f>
        <v>0</v>
      </c>
      <c r="F244" s="85" t="e">
        <f>MID(WD!D57,1,FIND("　",WD!D57,1)-1)</f>
        <v>#VALUE!</v>
      </c>
      <c r="G244" s="85" t="e">
        <f>MID(WD!D57,FIND("　",WD!D57,1)+1,99)</f>
        <v>#VALUE!</v>
      </c>
      <c r="H244" s="85" t="e">
        <f>MID(WD!E57,1,FIND("　",WD!E57,1)-1)</f>
        <v>#VALUE!</v>
      </c>
      <c r="I244" s="85" t="e">
        <f>MID(WD!E57,FIND("　",WD!E57,1)+1,99)</f>
        <v>#VALUE!</v>
      </c>
      <c r="K244" s="85" t="str">
        <f>CONCATENATE("(",WD!F57,")")</f>
        <v>()</v>
      </c>
      <c r="M244" s="110">
        <f>基本入力!$B$3</f>
        <v>0</v>
      </c>
      <c r="N244" s="117" t="str">
        <f>WD!C57</f>
        <v>WD21</v>
      </c>
      <c r="O244" s="89" t="e">
        <f t="shared" si="10"/>
        <v>#VALUE!</v>
      </c>
      <c r="P244" s="89" t="e">
        <f t="shared" si="11"/>
        <v>#N/A</v>
      </c>
    </row>
    <row r="245" spans="4:16" x14ac:dyDescent="0.45">
      <c r="D245" s="85" t="e">
        <f>INT(CONCATENATE(VLOOKUP(基本入力!$B$3,名簿!$A$2:$B$13,2,FALSE),WD!A58))</f>
        <v>#N/A</v>
      </c>
      <c r="E245" s="85">
        <f>WD!H58</f>
        <v>0</v>
      </c>
      <c r="F245" s="85" t="e">
        <f>MID(WD!D58,1,FIND("　",WD!D58,1)-1)</f>
        <v>#VALUE!</v>
      </c>
      <c r="G245" s="85" t="e">
        <f>MID(WD!D58,FIND("　",WD!D58,1)+1,99)</f>
        <v>#VALUE!</v>
      </c>
      <c r="H245" s="85" t="e">
        <f>MID(WD!E58,1,FIND("　",WD!E58,1)-1)</f>
        <v>#VALUE!</v>
      </c>
      <c r="I245" s="85" t="e">
        <f>MID(WD!E58,FIND("　",WD!E58,1)+1,99)</f>
        <v>#VALUE!</v>
      </c>
      <c r="K245" s="85" t="str">
        <f>CONCATENATE("(",WD!F58,")")</f>
        <v>()</v>
      </c>
      <c r="M245" s="110"/>
      <c r="N245" s="117"/>
      <c r="O245" s="90" t="e">
        <f t="shared" si="10"/>
        <v>#VALUE!</v>
      </c>
      <c r="P245" s="90" t="e">
        <f t="shared" si="11"/>
        <v>#N/A</v>
      </c>
    </row>
    <row r="246" spans="4:16" x14ac:dyDescent="0.45">
      <c r="D246" s="85" t="e">
        <f>INT(CONCATENATE(VLOOKUP(基本入力!$B$3,名簿!$A$2:$B$13,2,FALSE),WD!A59))</f>
        <v>#N/A</v>
      </c>
      <c r="E246" s="85">
        <f>WD!H59</f>
        <v>0</v>
      </c>
      <c r="F246" s="85" t="e">
        <f>MID(WD!D59,1,FIND("　",WD!D59,1)-1)</f>
        <v>#VALUE!</v>
      </c>
      <c r="G246" s="85" t="e">
        <f>MID(WD!D59,FIND("　",WD!D59,1)+1,99)</f>
        <v>#VALUE!</v>
      </c>
      <c r="H246" s="85" t="e">
        <f>MID(WD!E59,1,FIND("　",WD!E59,1)-1)</f>
        <v>#VALUE!</v>
      </c>
      <c r="I246" s="85" t="e">
        <f>MID(WD!E59,FIND("　",WD!E59,1)+1,99)</f>
        <v>#VALUE!</v>
      </c>
      <c r="K246" s="85" t="str">
        <f>CONCATENATE("(",WD!F59,")")</f>
        <v>()</v>
      </c>
      <c r="M246" s="110">
        <f>基本入力!$B$3</f>
        <v>0</v>
      </c>
      <c r="N246" s="117" t="str">
        <f>WD!C59</f>
        <v>WD22</v>
      </c>
      <c r="O246" s="89" t="e">
        <f t="shared" ref="O246:O253" si="12">CONCATENATE(F246,"　",G246,J246,K246)</f>
        <v>#VALUE!</v>
      </c>
      <c r="P246" s="89" t="e">
        <f t="shared" ref="P246:P253" si="13">D246</f>
        <v>#N/A</v>
      </c>
    </row>
    <row r="247" spans="4:16" x14ac:dyDescent="0.45">
      <c r="D247" s="85" t="e">
        <f>INT(CONCATENATE(VLOOKUP(基本入力!$B$3,名簿!$A$2:$B$13,2,FALSE),WD!A60))</f>
        <v>#N/A</v>
      </c>
      <c r="E247" s="85">
        <f>WD!H60</f>
        <v>0</v>
      </c>
      <c r="F247" s="85" t="e">
        <f>MID(WD!D60,1,FIND("　",WD!D60,1)-1)</f>
        <v>#VALUE!</v>
      </c>
      <c r="G247" s="85" t="e">
        <f>MID(WD!D60,FIND("　",WD!D60,1)+1,99)</f>
        <v>#VALUE!</v>
      </c>
      <c r="H247" s="85" t="e">
        <f>MID(WD!E60,1,FIND("　",WD!E60,1)-1)</f>
        <v>#VALUE!</v>
      </c>
      <c r="I247" s="85" t="e">
        <f>MID(WD!E60,FIND("　",WD!E60,1)+1,99)</f>
        <v>#VALUE!</v>
      </c>
      <c r="K247" s="85" t="str">
        <f>CONCATENATE("(",WD!F60,")")</f>
        <v>()</v>
      </c>
      <c r="M247" s="110"/>
      <c r="N247" s="117"/>
      <c r="O247" s="90" t="e">
        <f t="shared" si="12"/>
        <v>#VALUE!</v>
      </c>
      <c r="P247" s="90" t="e">
        <f t="shared" si="13"/>
        <v>#N/A</v>
      </c>
    </row>
    <row r="248" spans="4:16" x14ac:dyDescent="0.45">
      <c r="D248" s="85" t="e">
        <f>INT(CONCATENATE(VLOOKUP(基本入力!$B$3,名簿!$A$2:$B$13,2,FALSE),WD!A61))</f>
        <v>#N/A</v>
      </c>
      <c r="E248" s="85">
        <f>WD!H61</f>
        <v>0</v>
      </c>
      <c r="F248" s="85" t="e">
        <f>MID(WD!D61,1,FIND("　",WD!D61,1)-1)</f>
        <v>#VALUE!</v>
      </c>
      <c r="G248" s="85" t="e">
        <f>MID(WD!D61,FIND("　",WD!D61,1)+1,99)</f>
        <v>#VALUE!</v>
      </c>
      <c r="H248" s="85" t="e">
        <f>MID(WD!E61,1,FIND("　",WD!E61,1)-1)</f>
        <v>#VALUE!</v>
      </c>
      <c r="I248" s="85" t="e">
        <f>MID(WD!E61,FIND("　",WD!E61,1)+1,99)</f>
        <v>#VALUE!</v>
      </c>
      <c r="K248" s="85" t="str">
        <f>CONCATENATE("(",WD!F61,")")</f>
        <v>()</v>
      </c>
      <c r="M248" s="110">
        <f>基本入力!$B$3</f>
        <v>0</v>
      </c>
      <c r="N248" s="117" t="str">
        <f>WD!C61</f>
        <v>WD23</v>
      </c>
      <c r="O248" s="89" t="e">
        <f t="shared" si="12"/>
        <v>#VALUE!</v>
      </c>
      <c r="P248" s="89" t="e">
        <f t="shared" si="13"/>
        <v>#N/A</v>
      </c>
    </row>
    <row r="249" spans="4:16" x14ac:dyDescent="0.45">
      <c r="D249" s="85" t="e">
        <f>INT(CONCATENATE(VLOOKUP(基本入力!$B$3,名簿!$A$2:$B$13,2,FALSE),WD!A62))</f>
        <v>#N/A</v>
      </c>
      <c r="E249" s="85">
        <f>WD!H62</f>
        <v>0</v>
      </c>
      <c r="F249" s="85" t="e">
        <f>MID(WD!D62,1,FIND("　",WD!D62,1)-1)</f>
        <v>#VALUE!</v>
      </c>
      <c r="G249" s="85" t="e">
        <f>MID(WD!D62,FIND("　",WD!D62,1)+1,99)</f>
        <v>#VALUE!</v>
      </c>
      <c r="H249" s="85" t="e">
        <f>MID(WD!E62,1,FIND("　",WD!E62,1)-1)</f>
        <v>#VALUE!</v>
      </c>
      <c r="I249" s="85" t="e">
        <f>MID(WD!E62,FIND("　",WD!E62,1)+1,99)</f>
        <v>#VALUE!</v>
      </c>
      <c r="K249" s="85" t="str">
        <f>CONCATENATE("(",WD!F62,")")</f>
        <v>()</v>
      </c>
      <c r="M249" s="110"/>
      <c r="N249" s="117"/>
      <c r="O249" s="90" t="e">
        <f t="shared" si="12"/>
        <v>#VALUE!</v>
      </c>
      <c r="P249" s="90" t="e">
        <f t="shared" si="13"/>
        <v>#N/A</v>
      </c>
    </row>
    <row r="250" spans="4:16" x14ac:dyDescent="0.45">
      <c r="D250" s="85" t="e">
        <f>INT(CONCATENATE(VLOOKUP(基本入力!$B$3,名簿!$A$2:$B$13,2,FALSE),WD!A63))</f>
        <v>#N/A</v>
      </c>
      <c r="E250" s="85">
        <f>WD!H63</f>
        <v>0</v>
      </c>
      <c r="F250" s="85" t="e">
        <f>MID(WD!D63,1,FIND("　",WD!D63,1)-1)</f>
        <v>#VALUE!</v>
      </c>
      <c r="G250" s="85" t="e">
        <f>MID(WD!D63,FIND("　",WD!D63,1)+1,99)</f>
        <v>#VALUE!</v>
      </c>
      <c r="H250" s="85" t="e">
        <f>MID(WD!E63,1,FIND("　",WD!E63,1)-1)</f>
        <v>#VALUE!</v>
      </c>
      <c r="I250" s="85" t="e">
        <f>MID(WD!E63,FIND("　",WD!E63,1)+1,99)</f>
        <v>#VALUE!</v>
      </c>
      <c r="K250" s="85" t="str">
        <f>CONCATENATE("(",WD!F63,")")</f>
        <v>()</v>
      </c>
      <c r="M250" s="110">
        <f>基本入力!$B$3</f>
        <v>0</v>
      </c>
      <c r="N250" s="117" t="str">
        <f>WD!C63</f>
        <v>WD24</v>
      </c>
      <c r="O250" s="89" t="e">
        <f t="shared" si="12"/>
        <v>#VALUE!</v>
      </c>
      <c r="P250" s="89" t="e">
        <f t="shared" si="13"/>
        <v>#N/A</v>
      </c>
    </row>
    <row r="251" spans="4:16" x14ac:dyDescent="0.45">
      <c r="D251" s="85" t="e">
        <f>INT(CONCATENATE(VLOOKUP(基本入力!$B$3,名簿!$A$2:$B$13,2,FALSE),WD!A64))</f>
        <v>#N/A</v>
      </c>
      <c r="E251" s="85">
        <f>WD!H64</f>
        <v>0</v>
      </c>
      <c r="F251" s="85" t="e">
        <f>MID(WD!D64,1,FIND("　",WD!D64,1)-1)</f>
        <v>#VALUE!</v>
      </c>
      <c r="G251" s="85" t="e">
        <f>MID(WD!D64,FIND("　",WD!D64,1)+1,99)</f>
        <v>#VALUE!</v>
      </c>
      <c r="H251" s="85" t="e">
        <f>MID(WD!E64,1,FIND("　",WD!E64,1)-1)</f>
        <v>#VALUE!</v>
      </c>
      <c r="I251" s="85" t="e">
        <f>MID(WD!E64,FIND("　",WD!E64,1)+1,99)</f>
        <v>#VALUE!</v>
      </c>
      <c r="K251" s="85" t="str">
        <f>CONCATENATE("(",WD!F64,")")</f>
        <v>()</v>
      </c>
      <c r="M251" s="110"/>
      <c r="N251" s="117"/>
      <c r="O251" s="90" t="e">
        <f t="shared" si="12"/>
        <v>#VALUE!</v>
      </c>
      <c r="P251" s="90" t="e">
        <f t="shared" si="13"/>
        <v>#N/A</v>
      </c>
    </row>
    <row r="252" spans="4:16" x14ac:dyDescent="0.45">
      <c r="D252" s="85" t="e">
        <f>INT(CONCATENATE(VLOOKUP(基本入力!$B$3,名簿!$A$2:$B$13,2,FALSE),WD!A65))</f>
        <v>#N/A</v>
      </c>
      <c r="E252" s="85">
        <f>WD!H65</f>
        <v>0</v>
      </c>
      <c r="F252" s="85" t="e">
        <f>MID(WD!D65,1,FIND("　",WD!D65,1)-1)</f>
        <v>#VALUE!</v>
      </c>
      <c r="G252" s="85" t="e">
        <f>MID(WD!D65,FIND("　",WD!D65,1)+1,99)</f>
        <v>#VALUE!</v>
      </c>
      <c r="H252" s="85" t="e">
        <f>MID(WD!E65,1,FIND("　",WD!E65,1)-1)</f>
        <v>#VALUE!</v>
      </c>
      <c r="I252" s="85" t="e">
        <f>MID(WD!E65,FIND("　",WD!E65,1)+1,99)</f>
        <v>#VALUE!</v>
      </c>
      <c r="K252" s="85" t="str">
        <f>CONCATENATE("(",WD!F65,")")</f>
        <v>()</v>
      </c>
      <c r="M252" s="110">
        <f>基本入力!$B$3</f>
        <v>0</v>
      </c>
      <c r="N252" s="117" t="str">
        <f>WD!C65</f>
        <v>WD25</v>
      </c>
      <c r="O252" s="89" t="e">
        <f t="shared" si="12"/>
        <v>#VALUE!</v>
      </c>
      <c r="P252" s="89" t="e">
        <f t="shared" si="13"/>
        <v>#N/A</v>
      </c>
    </row>
    <row r="253" spans="4:16" x14ac:dyDescent="0.45">
      <c r="D253" s="85" t="e">
        <f>INT(CONCATENATE(VLOOKUP(基本入力!$B$3,名簿!$A$2:$B$13,2,FALSE),WD!A66))</f>
        <v>#N/A</v>
      </c>
      <c r="E253" s="85">
        <f>WD!H66</f>
        <v>0</v>
      </c>
      <c r="F253" s="85" t="e">
        <f>MID(WD!D66,1,FIND("　",WD!D66,1)-1)</f>
        <v>#VALUE!</v>
      </c>
      <c r="G253" s="85" t="e">
        <f>MID(WD!D66,FIND("　",WD!D66,1)+1,99)</f>
        <v>#VALUE!</v>
      </c>
      <c r="H253" s="85" t="e">
        <f>MID(WD!E66,1,FIND("　",WD!E66,1)-1)</f>
        <v>#VALUE!</v>
      </c>
      <c r="I253" s="85" t="e">
        <f>MID(WD!E66,FIND("　",WD!E66,1)+1,99)</f>
        <v>#VALUE!</v>
      </c>
      <c r="K253" s="85" t="str">
        <f>CONCATENATE("(",WD!F66,")")</f>
        <v>()</v>
      </c>
      <c r="M253" s="110"/>
      <c r="N253" s="117"/>
      <c r="O253" s="90" t="e">
        <f t="shared" si="12"/>
        <v>#VALUE!</v>
      </c>
      <c r="P253" s="90" t="e">
        <f t="shared" si="13"/>
        <v>#N/A</v>
      </c>
    </row>
  </sheetData>
  <mergeCells count="170">
    <mergeCell ref="N39:N40"/>
    <mergeCell ref="M15:M16"/>
    <mergeCell ref="M1:O1"/>
    <mergeCell ref="A1:B1"/>
    <mergeCell ref="M17:M18"/>
    <mergeCell ref="M19:M20"/>
    <mergeCell ref="M21:M22"/>
    <mergeCell ref="M23:M24"/>
    <mergeCell ref="M25:M26"/>
    <mergeCell ref="N27:N28"/>
    <mergeCell ref="N29:N30"/>
    <mergeCell ref="N31:N32"/>
    <mergeCell ref="N33:N34"/>
    <mergeCell ref="N35:N36"/>
    <mergeCell ref="N37:N38"/>
    <mergeCell ref="N15:N16"/>
    <mergeCell ref="N17:N18"/>
    <mergeCell ref="N19:N20"/>
    <mergeCell ref="N21:N22"/>
    <mergeCell ref="N23:N24"/>
    <mergeCell ref="N25:N26"/>
    <mergeCell ref="M39:M40"/>
    <mergeCell ref="M64:M65"/>
    <mergeCell ref="M66:M67"/>
    <mergeCell ref="M68:M69"/>
    <mergeCell ref="M54:M55"/>
    <mergeCell ref="M56:M57"/>
    <mergeCell ref="M58:M59"/>
    <mergeCell ref="M60:M61"/>
    <mergeCell ref="M62:M63"/>
    <mergeCell ref="M27:M28"/>
    <mergeCell ref="M29:M30"/>
    <mergeCell ref="M31:M32"/>
    <mergeCell ref="M33:M34"/>
    <mergeCell ref="M35:M36"/>
    <mergeCell ref="M37:M38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M109:M110"/>
    <mergeCell ref="N109:N110"/>
    <mergeCell ref="M76:M77"/>
    <mergeCell ref="M78:M79"/>
    <mergeCell ref="M70:M71"/>
    <mergeCell ref="M72:M73"/>
    <mergeCell ref="M74:M75"/>
    <mergeCell ref="M135:M136"/>
    <mergeCell ref="M137:M138"/>
    <mergeCell ref="M111:M112"/>
    <mergeCell ref="M113:M114"/>
    <mergeCell ref="M115:M116"/>
    <mergeCell ref="N135:N136"/>
    <mergeCell ref="N137:N138"/>
    <mergeCell ref="N111:N112"/>
    <mergeCell ref="N113:N114"/>
    <mergeCell ref="N115:N116"/>
    <mergeCell ref="N117:N118"/>
    <mergeCell ref="N119:N120"/>
    <mergeCell ref="N121:N122"/>
    <mergeCell ref="N72:N73"/>
    <mergeCell ref="N74:N75"/>
    <mergeCell ref="N76:N77"/>
    <mergeCell ref="N78:N79"/>
    <mergeCell ref="M139:M140"/>
    <mergeCell ref="M141:M142"/>
    <mergeCell ref="M143:M144"/>
    <mergeCell ref="M145:M14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N139:N140"/>
    <mergeCell ref="N141:N142"/>
    <mergeCell ref="N143:N144"/>
    <mergeCell ref="N145:N146"/>
    <mergeCell ref="N123:N124"/>
    <mergeCell ref="N125:N126"/>
    <mergeCell ref="N127:N128"/>
    <mergeCell ref="N129:N130"/>
    <mergeCell ref="N131:N132"/>
    <mergeCell ref="N133:N134"/>
    <mergeCell ref="N159:N160"/>
    <mergeCell ref="N161:N162"/>
    <mergeCell ref="N163:N164"/>
    <mergeCell ref="N165:N166"/>
    <mergeCell ref="M196:M197"/>
    <mergeCell ref="N196:N197"/>
    <mergeCell ref="N147:N148"/>
    <mergeCell ref="N149:N150"/>
    <mergeCell ref="N151:N152"/>
    <mergeCell ref="N153:N154"/>
    <mergeCell ref="N155:N156"/>
    <mergeCell ref="N157:N158"/>
    <mergeCell ref="M159:M160"/>
    <mergeCell ref="M161:M162"/>
    <mergeCell ref="M163:M164"/>
    <mergeCell ref="M165:M166"/>
    <mergeCell ref="M153:M154"/>
    <mergeCell ref="M155:M156"/>
    <mergeCell ref="M157:M158"/>
    <mergeCell ref="M147:M148"/>
    <mergeCell ref="M149:M150"/>
    <mergeCell ref="M151:M152"/>
    <mergeCell ref="M214:M215"/>
    <mergeCell ref="M216:M217"/>
    <mergeCell ref="M218:M219"/>
    <mergeCell ref="M220:M221"/>
    <mergeCell ref="M198:M199"/>
    <mergeCell ref="M200:M201"/>
    <mergeCell ref="M202:M203"/>
    <mergeCell ref="M204:M205"/>
    <mergeCell ref="M206:M207"/>
    <mergeCell ref="M208:M209"/>
    <mergeCell ref="M246:M247"/>
    <mergeCell ref="M248:M249"/>
    <mergeCell ref="M250:M251"/>
    <mergeCell ref="M252:M253"/>
    <mergeCell ref="N198:N199"/>
    <mergeCell ref="N200:N201"/>
    <mergeCell ref="N202:N203"/>
    <mergeCell ref="N204:N205"/>
    <mergeCell ref="N206:N207"/>
    <mergeCell ref="N208:N209"/>
    <mergeCell ref="M234:M235"/>
    <mergeCell ref="M236:M237"/>
    <mergeCell ref="M238:M239"/>
    <mergeCell ref="M240:M241"/>
    <mergeCell ref="M242:M243"/>
    <mergeCell ref="M244:M245"/>
    <mergeCell ref="M222:M223"/>
    <mergeCell ref="M224:M225"/>
    <mergeCell ref="M226:M227"/>
    <mergeCell ref="M228:M229"/>
    <mergeCell ref="M230:M231"/>
    <mergeCell ref="M232:M233"/>
    <mergeCell ref="M210:M211"/>
    <mergeCell ref="M212:M213"/>
    <mergeCell ref="N222:N223"/>
    <mergeCell ref="N224:N225"/>
    <mergeCell ref="N226:N227"/>
    <mergeCell ref="N228:N229"/>
    <mergeCell ref="N230:N231"/>
    <mergeCell ref="N232:N233"/>
    <mergeCell ref="N210:N211"/>
    <mergeCell ref="N212:N213"/>
    <mergeCell ref="N214:N215"/>
    <mergeCell ref="N216:N217"/>
    <mergeCell ref="N218:N219"/>
    <mergeCell ref="N220:N221"/>
    <mergeCell ref="N246:N247"/>
    <mergeCell ref="N248:N249"/>
    <mergeCell ref="N250:N251"/>
    <mergeCell ref="N252:N253"/>
    <mergeCell ref="N234:N235"/>
    <mergeCell ref="N236:N237"/>
    <mergeCell ref="N238:N239"/>
    <mergeCell ref="N240:N241"/>
    <mergeCell ref="N242:N243"/>
    <mergeCell ref="N244:N245"/>
  </mergeCells>
  <phoneticPr fontId="2"/>
  <conditionalFormatting sqref="M2:M15 M17 M19 M21 M23 M25 M27 M29 M31 M33 M35 M37 M39">
    <cfRule type="containsText" dxfId="47" priority="83" operator="containsText" text="函館">
      <formula>NOT(ISERROR(SEARCH("函館",M2)))</formula>
    </cfRule>
    <cfRule type="containsText" dxfId="46" priority="82" operator="containsText" text="苫小牧">
      <formula>NOT(ISERROR(SEARCH("苫小牧",M2)))</formula>
    </cfRule>
    <cfRule type="containsText" dxfId="45" priority="81" operator="containsText" text="小樽">
      <formula>NOT(ISERROR(SEARCH("小樽",M2)))</formula>
    </cfRule>
    <cfRule type="containsText" dxfId="44" priority="80" operator="containsText" text="札幌">
      <formula>NOT(ISERROR(SEARCH("札幌",M2)))</formula>
    </cfRule>
    <cfRule type="containsText" dxfId="43" priority="79" operator="containsText" text="南空知">
      <formula>NOT(ISERROR(SEARCH("南空知",M2)))</formula>
    </cfRule>
    <cfRule type="containsText" dxfId="42" priority="77" operator="containsText" text="旭川">
      <formula>NOT(ISERROR(SEARCH("旭川",M2)))</formula>
    </cfRule>
    <cfRule type="containsText" dxfId="41" priority="84" operator="containsText" text="室蘭">
      <formula>NOT(ISERROR(SEARCH("室蘭",M2)))</formula>
    </cfRule>
    <cfRule type="containsText" dxfId="40" priority="78" operator="containsText" text="北空知">
      <formula>NOT(ISERROR(SEARCH("北空知",M2)))</formula>
    </cfRule>
    <cfRule type="containsText" dxfId="39" priority="76" operator="containsText" text="名寄">
      <formula>NOT(ISERROR(SEARCH("名寄",M2)))</formula>
    </cfRule>
    <cfRule type="containsText" dxfId="38" priority="75" operator="containsText" text="北見">
      <formula>NOT(ISERROR(SEARCH("北見",M2)))</formula>
    </cfRule>
    <cfRule type="containsText" dxfId="37" priority="74" operator="containsText" text="十勝">
      <formula>NOT(ISERROR(SEARCH("十勝",M2)))</formula>
    </cfRule>
    <cfRule type="containsText" dxfId="36" priority="73" operator="containsText" text="釧根">
      <formula>NOT(ISERROR(SEARCH("釧根",M2)))</formula>
    </cfRule>
  </conditionalFormatting>
  <conditionalFormatting sqref="M41:M54 M56 M58 M60 M62 M64 M66 M68 M70 M72 M74 M76 M78">
    <cfRule type="containsText" dxfId="35" priority="55" operator="containsText" text="南空知">
      <formula>NOT(ISERROR(SEARCH("南空知",M41)))</formula>
    </cfRule>
    <cfRule type="containsText" dxfId="34" priority="50" operator="containsText" text="十勝">
      <formula>NOT(ISERROR(SEARCH("十勝",M41)))</formula>
    </cfRule>
    <cfRule type="containsText" dxfId="33" priority="51" operator="containsText" text="北見">
      <formula>NOT(ISERROR(SEARCH("北見",M41)))</formula>
    </cfRule>
    <cfRule type="containsText" dxfId="32" priority="52" operator="containsText" text="名寄">
      <formula>NOT(ISERROR(SEARCH("名寄",M41)))</formula>
    </cfRule>
    <cfRule type="containsText" dxfId="31" priority="53" operator="containsText" text="旭川">
      <formula>NOT(ISERROR(SEARCH("旭川",M41)))</formula>
    </cfRule>
    <cfRule type="containsText" dxfId="30" priority="54" operator="containsText" text="北空知">
      <formula>NOT(ISERROR(SEARCH("北空知",M41)))</formula>
    </cfRule>
    <cfRule type="containsText" dxfId="29" priority="56" operator="containsText" text="札幌">
      <formula>NOT(ISERROR(SEARCH("札幌",M41)))</formula>
    </cfRule>
    <cfRule type="containsText" dxfId="28" priority="57" operator="containsText" text="小樽">
      <formula>NOT(ISERROR(SEARCH("小樽",M41)))</formula>
    </cfRule>
    <cfRule type="containsText" dxfId="27" priority="58" operator="containsText" text="苫小牧">
      <formula>NOT(ISERROR(SEARCH("苫小牧",M41)))</formula>
    </cfRule>
    <cfRule type="containsText" dxfId="26" priority="59" operator="containsText" text="函館">
      <formula>NOT(ISERROR(SEARCH("函館",M41)))</formula>
    </cfRule>
    <cfRule type="containsText" dxfId="25" priority="60" operator="containsText" text="室蘭">
      <formula>NOT(ISERROR(SEARCH("室蘭",M41)))</formula>
    </cfRule>
    <cfRule type="containsText" dxfId="24" priority="49" operator="containsText" text="釧根">
      <formula>NOT(ISERROR(SEARCH("釧根",M41)))</formula>
    </cfRule>
  </conditionalFormatting>
  <conditionalFormatting sqref="M80:M109 M111 M113 M115 M117 M119 M121 M123 M125 M127 M129 M131 M133 M135 M137 M139 M141 M143 M145 M147 M149 M151 M153 M155 M157 M159 M161 M163 M165">
    <cfRule type="containsText" dxfId="23" priority="25" operator="containsText" text="釧根">
      <formula>NOT(ISERROR(SEARCH("釧根",M80)))</formula>
    </cfRule>
    <cfRule type="containsText" dxfId="22" priority="36" operator="containsText" text="室蘭">
      <formula>NOT(ISERROR(SEARCH("室蘭",M80)))</formula>
    </cfRule>
    <cfRule type="containsText" dxfId="21" priority="35" operator="containsText" text="函館">
      <formula>NOT(ISERROR(SEARCH("函館",M80)))</formula>
    </cfRule>
    <cfRule type="containsText" dxfId="20" priority="34" operator="containsText" text="苫小牧">
      <formula>NOT(ISERROR(SEARCH("苫小牧",M80)))</formula>
    </cfRule>
    <cfRule type="containsText" dxfId="19" priority="33" operator="containsText" text="小樽">
      <formula>NOT(ISERROR(SEARCH("小樽",M80)))</formula>
    </cfRule>
    <cfRule type="containsText" dxfId="18" priority="32" operator="containsText" text="札幌">
      <formula>NOT(ISERROR(SEARCH("札幌",M80)))</formula>
    </cfRule>
    <cfRule type="containsText" dxfId="17" priority="30" operator="containsText" text="北空知">
      <formula>NOT(ISERROR(SEARCH("北空知",M80)))</formula>
    </cfRule>
    <cfRule type="containsText" dxfId="16" priority="29" operator="containsText" text="旭川">
      <formula>NOT(ISERROR(SEARCH("旭川",M80)))</formula>
    </cfRule>
    <cfRule type="containsText" dxfId="15" priority="28" operator="containsText" text="名寄">
      <formula>NOT(ISERROR(SEARCH("名寄",M80)))</formula>
    </cfRule>
    <cfRule type="containsText" dxfId="14" priority="27" operator="containsText" text="北見">
      <formula>NOT(ISERROR(SEARCH("北見",M80)))</formula>
    </cfRule>
    <cfRule type="containsText" dxfId="13" priority="26" operator="containsText" text="十勝">
      <formula>NOT(ISERROR(SEARCH("十勝",M80)))</formula>
    </cfRule>
    <cfRule type="containsText" dxfId="12" priority="31" operator="containsText" text="南空知">
      <formula>NOT(ISERROR(SEARCH("南空知",M80)))</formula>
    </cfRule>
  </conditionalFormatting>
  <conditionalFormatting sqref="M167:M196 M198 M200 M202 M204 M206 M208 M210 M212 M214 M216 M218 M220 M222 M224 M226 M228 M230 M232 M234 M236 M238 M240 M242 M244 M246 M248 M250 M252">
    <cfRule type="containsText" dxfId="11" priority="2" operator="containsText" text="十勝">
      <formula>NOT(ISERROR(SEARCH("十勝",M167)))</formula>
    </cfRule>
    <cfRule type="containsText" dxfId="10" priority="3" operator="containsText" text="北見">
      <formula>NOT(ISERROR(SEARCH("北見",M167)))</formula>
    </cfRule>
    <cfRule type="containsText" dxfId="9" priority="4" operator="containsText" text="名寄">
      <formula>NOT(ISERROR(SEARCH("名寄",M167)))</formula>
    </cfRule>
    <cfRule type="containsText" dxfId="8" priority="5" operator="containsText" text="旭川">
      <formula>NOT(ISERROR(SEARCH("旭川",M167)))</formula>
    </cfRule>
    <cfRule type="containsText" dxfId="7" priority="6" operator="containsText" text="北空知">
      <formula>NOT(ISERROR(SEARCH("北空知",M167)))</formula>
    </cfRule>
    <cfRule type="containsText" dxfId="6" priority="8" operator="containsText" text="札幌">
      <formula>NOT(ISERROR(SEARCH("札幌",M167)))</formula>
    </cfRule>
    <cfRule type="containsText" dxfId="5" priority="9" operator="containsText" text="小樽">
      <formula>NOT(ISERROR(SEARCH("小樽",M167)))</formula>
    </cfRule>
    <cfRule type="containsText" dxfId="4" priority="10" operator="containsText" text="苫小牧">
      <formula>NOT(ISERROR(SEARCH("苫小牧",M167)))</formula>
    </cfRule>
    <cfRule type="containsText" dxfId="3" priority="11" operator="containsText" text="函館">
      <formula>NOT(ISERROR(SEARCH("函館",M167)))</formula>
    </cfRule>
    <cfRule type="containsText" dxfId="2" priority="12" operator="containsText" text="室蘭">
      <formula>NOT(ISERROR(SEARCH("室蘭",M167)))</formula>
    </cfRule>
    <cfRule type="containsText" dxfId="1" priority="1" operator="containsText" text="釧根">
      <formula>NOT(ISERROR(SEARCH("釧根",M167)))</formula>
    </cfRule>
    <cfRule type="containsText" dxfId="0" priority="7" operator="containsText" text="南空知">
      <formula>NOT(ISERROR(SEARCH("南空知",M167)))</formula>
    </cfRule>
  </conditionalFormatting>
  <pageMargins left="0" right="0" top="0.74803149606299213" bottom="0.74803149606299213" header="0.31496062992125984" footer="0.31496062992125984"/>
  <pageSetup paperSize="9" scale="87" pageOrder="overThenDown" orientation="portrait" r:id="rId1"/>
  <rowBreaks count="5" manualBreakCount="5">
    <brk id="40" min="12" max="15" man="1"/>
    <brk id="81" min="12" max="15" man="1"/>
    <brk id="124" min="12" max="15" man="1"/>
    <brk id="166" min="12" max="15" man="1"/>
    <brk id="209" min="1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基本入力</vt:lpstr>
      <vt:lpstr>参加費集計表</vt:lpstr>
      <vt:lpstr>BS,BD</vt:lpstr>
      <vt:lpstr>GS,GD</vt:lpstr>
      <vt:lpstr>MS</vt:lpstr>
      <vt:lpstr>MD</vt:lpstr>
      <vt:lpstr>WS</vt:lpstr>
      <vt:lpstr>WD</vt:lpstr>
      <vt:lpstr>名簿</vt:lpstr>
      <vt:lpstr>'BS,BD'!Print_Area</vt:lpstr>
      <vt:lpstr>'GS,GD'!Print_Area</vt:lpstr>
      <vt:lpstr>MD!Print_Area</vt:lpstr>
      <vt:lpstr>MS!Print_Area</vt:lpstr>
      <vt:lpstr>WD!Print_Area</vt:lpstr>
      <vt:lpstr>WS!Print_Area</vt:lpstr>
      <vt:lpstr>参加費集計表!Print_Area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E_ichida</dc:creator>
  <cp:lastModifiedBy>バドミントン協会 室蘭地区</cp:lastModifiedBy>
  <cp:lastPrinted>2026-03-19T07:06:00Z</cp:lastPrinted>
  <dcterms:created xsi:type="dcterms:W3CDTF">2025-05-17T04:51:40Z</dcterms:created>
  <dcterms:modified xsi:type="dcterms:W3CDTF">2026-04-18T06:23:56Z</dcterms:modified>
</cp:coreProperties>
</file>